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mc:AlternateContent xmlns:mc="http://schemas.openxmlformats.org/markup-compatibility/2006">
    <mc:Choice Requires="x15">
      <x15ac:absPath xmlns:x15ac="http://schemas.microsoft.com/office/spreadsheetml/2010/11/ac" url="https://ctgovexec-my.sharepoint.com/personal/anh_huynh_ct_gov/Documents/Documents/Web Files/Forms/Life and Health/"/>
    </mc:Choice>
  </mc:AlternateContent>
  <xr:revisionPtr revIDLastSave="0" documentId="8_{8E96BBD6-81F7-4140-8990-D3F7F1A8AB44}" xr6:coauthVersionLast="47" xr6:coauthVersionMax="47" xr10:uidLastSave="{00000000-0000-0000-0000-000000000000}"/>
  <bookViews>
    <workbookView xWindow="57480" yWindow="-120" windowWidth="29040" windowHeight="15840" xr2:uid="{00000000-000D-0000-FFFF-FFFF00000000}"/>
  </bookViews>
  <sheets>
    <sheet name="Instructions for Survey" sheetId="9" r:id="rId1"/>
    <sheet name="HEDIS Medical" sheetId="1" r:id="rId2"/>
    <sheet name="HEDIS MHSA" sheetId="2" r:id="rId3"/>
    <sheet name="Claims Data &amp; MLR" sheetId="3" r:id="rId4"/>
    <sheet name="Actuarial Analysis Summary" sheetId="10" r:id="rId5"/>
    <sheet name="Behavioral Health UR Stats" sheetId="4" r:id="rId6"/>
    <sheet name="Satisfaction Survey" sheetId="5" r:id="rId7"/>
    <sheet name="Certification" sheetId="8" r:id="rId8"/>
  </sheets>
  <definedNames>
    <definedName name="_xlnm.Print_Area" localSheetId="5">'Behavioral Health UR Stats'!$A$1:$H$25</definedName>
    <definedName name="_xlnm.Print_Area" localSheetId="7">Certification!$A$1:$L$23</definedName>
    <definedName name="_xlnm.Print_Area" localSheetId="3">'Claims Data &amp; MLR'!$A$1:$G$74</definedName>
    <definedName name="_xlnm.Print_Area" localSheetId="1">'HEDIS Medical'!$A$1:$D$57</definedName>
    <definedName name="_xlnm.Print_Area" localSheetId="2">'HEDIS MHSA'!$A$1:$E$45</definedName>
    <definedName name="_xlnm.Print_Area" localSheetId="0">'Instructions for Survey'!$A$1:$B$50</definedName>
    <definedName name="_xlnm.Print_Area" localSheetId="6">'Satisfaction Survey'!$A$1:$F$81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 r="B6" i="1" l="1"/>
  <c r="B7" i="1"/>
  <c r="D55" i="5"/>
  <c r="G39" i="3" l="1"/>
  <c r="G57" i="3"/>
  <c r="G56" i="3"/>
  <c r="G55" i="3"/>
  <c r="G54" i="3"/>
  <c r="G53" i="3"/>
  <c r="G52" i="3"/>
  <c r="G41" i="3"/>
  <c r="G40" i="3"/>
  <c r="G38" i="3"/>
  <c r="G37" i="3"/>
  <c r="G36" i="3"/>
  <c r="D22" i="4"/>
  <c r="E22" i="4"/>
  <c r="F22" i="4"/>
  <c r="G22" i="4"/>
  <c r="H22" i="4"/>
  <c r="C22" i="4"/>
  <c r="D29" i="3"/>
  <c r="D28" i="3"/>
  <c r="D61" i="3" l="1"/>
  <c r="D62" i="3"/>
  <c r="D63" i="3"/>
  <c r="D64" i="3"/>
  <c r="D65" i="3"/>
  <c r="D60" i="3"/>
  <c r="D45" i="3"/>
  <c r="D46" i="3"/>
  <c r="D47" i="3"/>
  <c r="D48" i="3"/>
  <c r="D49" i="3"/>
  <c r="D44" i="3"/>
  <c r="D30" i="3"/>
  <c r="D31" i="3"/>
  <c r="D32" i="3"/>
  <c r="D33" i="3"/>
  <c r="D71" i="5"/>
  <c r="D45" i="5"/>
  <c r="D36" i="5"/>
  <c r="D27" i="5"/>
  <c r="D18" i="5"/>
  <c r="D25" i="4"/>
  <c r="E25" i="4"/>
  <c r="F25" i="4"/>
  <c r="G25" i="4"/>
  <c r="H25" i="4"/>
  <c r="C25" i="4"/>
  <c r="D19" i="4"/>
  <c r="E19" i="4"/>
  <c r="F19" i="4"/>
  <c r="G19" i="4"/>
  <c r="H19" i="4"/>
  <c r="C19" i="4"/>
  <c r="D16" i="4"/>
  <c r="E16" i="4"/>
  <c r="F16" i="4"/>
  <c r="G16" i="4"/>
  <c r="H16" i="4"/>
  <c r="C16" i="4"/>
  <c r="D13" i="4"/>
  <c r="E13" i="4"/>
  <c r="F13" i="4"/>
  <c r="G13" i="4"/>
  <c r="H13" i="4"/>
  <c r="C13" i="4"/>
  <c r="B6" i="4" l="1"/>
  <c r="C6" i="5"/>
  <c r="F12" i="3" l="1"/>
  <c r="E12" i="3"/>
  <c r="D12" i="3"/>
  <c r="G11" i="3"/>
  <c r="G10" i="3"/>
  <c r="B6" i="3" l="1"/>
  <c r="G12" i="3"/>
</calcChain>
</file>

<file path=xl/sharedStrings.xml><?xml version="1.0" encoding="utf-8"?>
<sst xmlns="http://schemas.openxmlformats.org/spreadsheetml/2006/main" count="546" uniqueCount="207">
  <si>
    <t>Carrier Name</t>
  </si>
  <si>
    <t>Contact person</t>
  </si>
  <si>
    <t>Title</t>
  </si>
  <si>
    <t>Contact E-mail</t>
  </si>
  <si>
    <t>Contact phone</t>
  </si>
  <si>
    <t>Breast Cancer Screening</t>
  </si>
  <si>
    <t>Colorectal Cancer Screening</t>
  </si>
  <si>
    <t>Controlling High Blood Pressure</t>
  </si>
  <si>
    <t>Persistence of Beta Blocker Treatment After a Heart Attack</t>
  </si>
  <si>
    <t>Childhood Immunizations</t>
  </si>
  <si>
    <t>Immunizations for Adolescents</t>
  </si>
  <si>
    <t>Adult Access to Preventive/Ambulatory Health Services</t>
  </si>
  <si>
    <t>Eye Exams for People with Diabetes</t>
  </si>
  <si>
    <t>Prenatal Care in the First Trimester and Postpartum Care</t>
  </si>
  <si>
    <t>Comprehensive Diabetes Care</t>
  </si>
  <si>
    <t>Follow-up After Hospitalization for Mental Health</t>
  </si>
  <si>
    <t>Antidepressant Medication Management</t>
  </si>
  <si>
    <t>Follow-up After Emergency Department Visit for Mental Illness</t>
  </si>
  <si>
    <t>Claim Denial Data</t>
  </si>
  <si>
    <t xml:space="preserve">The total number of claims received for the period. </t>
  </si>
  <si>
    <t xml:space="preserve">Provide the number of internal appeals of denials in each of the following: </t>
  </si>
  <si>
    <t>Provide the internal appeals as a percent of the total claims for the following:</t>
  </si>
  <si>
    <t xml:space="preserve">Provide the number of internal appeals reversed on appeal in each of the following: </t>
  </si>
  <si>
    <t>Provide the reversed appeals as a percent of the total claims for the following:</t>
  </si>
  <si>
    <t>Mental Health</t>
  </si>
  <si>
    <t>Medical</t>
  </si>
  <si>
    <t>Total</t>
  </si>
  <si>
    <t>Substance Abuse or Dependency</t>
  </si>
  <si>
    <t>Total in column</t>
  </si>
  <si>
    <t>Federal Medical Loss Ratio:</t>
  </si>
  <si>
    <t>The Federal medical loss ratio has the same meaning as provided in and calculated in accordance with PPACA, PL 111-148, as amended from time to time, and regulations adopted thereunder.</t>
  </si>
  <si>
    <t xml:space="preserve">Individual </t>
  </si>
  <si>
    <t>Small Group</t>
  </si>
  <si>
    <t>Large Group</t>
  </si>
  <si>
    <t>State Medical Loss Ratio:</t>
  </si>
  <si>
    <t>The State medical loss ratio is defined as the ratio of incurred claims to earned premium for the prior calendar year for the managed care plans issued in Connecticut.  Claims shall be limited to medical expenses for services and supplies provided to enrollees and shall not include expenses for stop loss, reinsurance, enrollee educational programs, or other cost containment programs or features.</t>
  </si>
  <si>
    <t xml:space="preserve">Fully Insured Behavioral Health Statistics: </t>
  </si>
  <si>
    <t>Acute Inpatient</t>
  </si>
  <si>
    <t>Residential</t>
  </si>
  <si>
    <t>Partial Hospitalization</t>
  </si>
  <si>
    <t>Intensive Outpatient</t>
  </si>
  <si>
    <t>Routine Outpatient</t>
  </si>
  <si>
    <t>Substance Abuse Detox</t>
  </si>
  <si>
    <t>One  Rate</t>
  </si>
  <si>
    <t>Total number of Managed Care Plan enrollees covered under contracts issued in Connecticut. (should equal line (A) of MC Enrollment reported in Part 1 “fully insured, CT Issued”)</t>
  </si>
  <si>
    <t>A</t>
  </si>
  <si>
    <t>B</t>
  </si>
  <si>
    <t>C</t>
  </si>
  <si>
    <t>Indicate the percentage of respondents to this question that selected EACH of the following response choices</t>
  </si>
  <si>
    <t>Never</t>
  </si>
  <si>
    <t>Sometimes</t>
  </si>
  <si>
    <t>Usually</t>
  </si>
  <si>
    <t>Always</t>
  </si>
  <si>
    <t>In the last 12 months, when you needed care right away, how often did you get care as soon as you needed?</t>
  </si>
  <si>
    <t>In the last 12 months, how often was it easy to get care, tests or treatment, you needed?</t>
  </si>
  <si>
    <t>In the last 12 months, how often did your health plan’s customer service give you the information or help you needed?</t>
  </si>
  <si>
    <t>(Worst possible) 0</t>
  </si>
  <si>
    <t>(Best possible)  10</t>
  </si>
  <si>
    <r>
      <rPr>
        <b/>
        <sz val="11"/>
        <color theme="1"/>
        <rFont val="Calibri"/>
        <family val="2"/>
        <scheme val="minor"/>
      </rPr>
      <t>(b)</t>
    </r>
    <r>
      <rPr>
        <sz val="11"/>
        <color theme="1"/>
        <rFont val="Calibri"/>
        <family val="2"/>
        <scheme val="minor"/>
      </rPr>
      <t xml:space="preserve"> had at least one tetanus, diphtheria toxoids and acellular pertussis (Tdap) vaccine with a date of service on or between the member's 10th and 13th birthday.</t>
    </r>
  </si>
  <si>
    <r>
      <rPr>
        <b/>
        <sz val="11"/>
        <color theme="1"/>
        <rFont val="Calibri"/>
        <family val="2"/>
        <scheme val="minor"/>
      </rPr>
      <t xml:space="preserve">(a) </t>
    </r>
    <r>
      <rPr>
        <sz val="11"/>
        <color theme="1"/>
        <rFont val="Calibri"/>
        <family val="2"/>
        <scheme val="minor"/>
      </rPr>
      <t>Who remained on antidepressant medication for at least an 84-day period (12 week).</t>
    </r>
  </si>
  <si>
    <r>
      <rPr>
        <b/>
        <sz val="11"/>
        <color theme="1"/>
        <rFont val="Calibri"/>
        <family val="2"/>
        <scheme val="minor"/>
      </rPr>
      <t xml:space="preserve">(b) </t>
    </r>
    <r>
      <rPr>
        <sz val="11"/>
        <color theme="1"/>
        <rFont val="Calibri"/>
        <family val="2"/>
        <scheme val="minor"/>
      </rPr>
      <t>Who remained on antidepressant medication for at least  180 days (6 Months).</t>
    </r>
  </si>
  <si>
    <t>INSTRUCTIONS: Fill out the fields in yellow only</t>
  </si>
  <si>
    <t>HEDIS MEDICAL</t>
  </si>
  <si>
    <t>BLANK</t>
  </si>
  <si>
    <t>HEDIS MHSA</t>
  </si>
  <si>
    <t>CLAIMS DATA &amp; MLR</t>
  </si>
  <si>
    <t>Claim Expenses</t>
  </si>
  <si>
    <r>
      <rPr>
        <b/>
        <sz val="11"/>
        <color theme="1"/>
        <rFont val="Calibri"/>
        <family val="2"/>
        <scheme val="minor"/>
      </rPr>
      <t xml:space="preserve">(b) </t>
    </r>
    <r>
      <rPr>
        <sz val="11"/>
        <color theme="1"/>
        <rFont val="Calibri"/>
        <family val="2"/>
        <scheme val="minor"/>
      </rPr>
      <t xml:space="preserve">Outpatient Mental Health </t>
    </r>
  </si>
  <si>
    <r>
      <rPr>
        <b/>
        <sz val="11"/>
        <color theme="1"/>
        <rFont val="Calibri"/>
        <family val="2"/>
        <scheme val="minor"/>
      </rPr>
      <t>(a)</t>
    </r>
    <r>
      <rPr>
        <sz val="11"/>
        <color theme="1"/>
        <rFont val="Calibri"/>
        <family val="2"/>
        <scheme val="minor"/>
      </rPr>
      <t xml:space="preserve"> Inpatient</t>
    </r>
  </si>
  <si>
    <r>
      <rPr>
        <b/>
        <sz val="11"/>
        <rFont val="Calibri"/>
        <family val="2"/>
        <scheme val="minor"/>
      </rPr>
      <t xml:space="preserve">(a) </t>
    </r>
    <r>
      <rPr>
        <sz val="11"/>
        <rFont val="Calibri"/>
        <family val="2"/>
        <scheme val="minor"/>
      </rPr>
      <t>"not a covered benefit"</t>
    </r>
  </si>
  <si>
    <r>
      <rPr>
        <b/>
        <sz val="11"/>
        <rFont val="Calibri"/>
        <family val="2"/>
        <scheme val="minor"/>
      </rPr>
      <t xml:space="preserve">(b) </t>
    </r>
    <r>
      <rPr>
        <sz val="11"/>
        <rFont val="Calibri"/>
        <family val="2"/>
        <scheme val="minor"/>
      </rPr>
      <t>"not medically necessary"</t>
    </r>
  </si>
  <si>
    <r>
      <rPr>
        <b/>
        <sz val="11"/>
        <rFont val="Calibri"/>
        <family val="2"/>
        <scheme val="minor"/>
      </rPr>
      <t>(c)</t>
    </r>
    <r>
      <rPr>
        <sz val="11"/>
        <rFont val="Calibri"/>
        <family val="2"/>
        <scheme val="minor"/>
      </rPr>
      <t xml:space="preserve"> "not an eligible enrollee/dependent"</t>
    </r>
  </si>
  <si>
    <r>
      <rPr>
        <b/>
        <sz val="11"/>
        <rFont val="Calibri"/>
        <family val="2"/>
        <scheme val="minor"/>
      </rPr>
      <t>(d)</t>
    </r>
    <r>
      <rPr>
        <sz val="11"/>
        <rFont val="Calibri"/>
        <family val="2"/>
        <scheme val="minor"/>
      </rPr>
      <t xml:space="preserve"> "incomplete submission"</t>
    </r>
  </si>
  <si>
    <r>
      <rPr>
        <b/>
        <sz val="11"/>
        <rFont val="Calibri"/>
        <family val="2"/>
        <scheme val="minor"/>
      </rPr>
      <t>(e)</t>
    </r>
    <r>
      <rPr>
        <sz val="11"/>
        <rFont val="Calibri"/>
        <family val="2"/>
        <scheme val="minor"/>
      </rPr>
      <t xml:space="preserve"> "duplicate submission"</t>
    </r>
  </si>
  <si>
    <r>
      <rPr>
        <b/>
        <sz val="11"/>
        <rFont val="Calibri"/>
        <family val="2"/>
        <scheme val="minor"/>
      </rPr>
      <t>(f)</t>
    </r>
    <r>
      <rPr>
        <sz val="11"/>
        <rFont val="Calibri"/>
        <family val="2"/>
        <scheme val="minor"/>
      </rPr>
      <t xml:space="preserve"> "all other miscellaneous"</t>
    </r>
  </si>
  <si>
    <t>blank</t>
  </si>
  <si>
    <t>BEHAVIORAL HEALTH UR STATS</t>
  </si>
  <si>
    <t>Fields highlighted in pink signify an error. There should be no fields highlighted in pink when you submit the report.</t>
  </si>
  <si>
    <r>
      <rPr>
        <b/>
        <sz val="11"/>
        <color theme="1"/>
        <rFont val="Calibri"/>
        <family val="2"/>
        <scheme val="minor"/>
      </rPr>
      <t xml:space="preserve">(a) </t>
    </r>
    <r>
      <rPr>
        <sz val="11"/>
        <color theme="1"/>
        <rFont val="Calibri"/>
        <family val="2"/>
        <scheme val="minor"/>
      </rPr>
      <t xml:space="preserve">Number of UR Requests received </t>
    </r>
  </si>
  <si>
    <r>
      <rPr>
        <b/>
        <sz val="11"/>
        <color theme="1"/>
        <rFont val="Calibri"/>
        <family val="2"/>
        <scheme val="minor"/>
      </rPr>
      <t xml:space="preserve">(b) </t>
    </r>
    <r>
      <rPr>
        <sz val="11"/>
        <color theme="1"/>
        <rFont val="Calibri"/>
        <family val="2"/>
        <scheme val="minor"/>
      </rPr>
      <t>Number of UR Requests Denied (includes partial denials)</t>
    </r>
  </si>
  <si>
    <r>
      <rPr>
        <b/>
        <sz val="11"/>
        <color theme="1"/>
        <rFont val="Calibri"/>
        <family val="2"/>
        <scheme val="minor"/>
      </rPr>
      <t xml:space="preserve">(c) </t>
    </r>
    <r>
      <rPr>
        <sz val="11"/>
        <color theme="1"/>
        <rFont val="Calibri"/>
        <family val="2"/>
        <scheme val="minor"/>
      </rPr>
      <t>Percentage of UR Requests that were Denied (includes partial denials)</t>
    </r>
  </si>
  <si>
    <r>
      <rPr>
        <b/>
        <sz val="11"/>
        <color theme="1"/>
        <rFont val="Calibri"/>
        <family val="2"/>
        <scheme val="minor"/>
      </rPr>
      <t xml:space="preserve">(d) </t>
    </r>
    <r>
      <rPr>
        <sz val="11"/>
        <color theme="1"/>
        <rFont val="Calibri"/>
        <family val="2"/>
        <scheme val="minor"/>
      </rPr>
      <t>Number of Denials that were Appealed</t>
    </r>
  </si>
  <si>
    <r>
      <rPr>
        <b/>
        <sz val="11"/>
        <color theme="1"/>
        <rFont val="Calibri"/>
        <family val="2"/>
        <scheme val="minor"/>
      </rPr>
      <t xml:space="preserve">(e) </t>
    </r>
    <r>
      <rPr>
        <sz val="11"/>
        <color theme="1"/>
        <rFont val="Calibri"/>
        <family val="2"/>
        <scheme val="minor"/>
      </rPr>
      <t xml:space="preserve">Percentage of Denials that were Appealed </t>
    </r>
  </si>
  <si>
    <r>
      <rPr>
        <b/>
        <sz val="11"/>
        <color theme="1"/>
        <rFont val="Calibri"/>
        <family val="2"/>
        <scheme val="minor"/>
      </rPr>
      <t xml:space="preserve">(f) </t>
    </r>
    <r>
      <rPr>
        <sz val="11"/>
        <color theme="1"/>
        <rFont val="Calibri"/>
        <family val="2"/>
        <scheme val="minor"/>
      </rPr>
      <t>Number of Appeals that Reversed the decision</t>
    </r>
  </si>
  <si>
    <r>
      <rPr>
        <b/>
        <sz val="11"/>
        <color theme="1"/>
        <rFont val="Calibri"/>
        <family val="2"/>
        <scheme val="minor"/>
      </rPr>
      <t xml:space="preserve">(g) </t>
    </r>
    <r>
      <rPr>
        <sz val="11"/>
        <color theme="1"/>
        <rFont val="Calibri"/>
        <family val="2"/>
        <scheme val="minor"/>
      </rPr>
      <t>Percentage of Appeals that Reversed the decision</t>
    </r>
  </si>
  <si>
    <r>
      <rPr>
        <b/>
        <sz val="11"/>
        <color theme="1"/>
        <rFont val="Calibri"/>
        <family val="2"/>
        <scheme val="minor"/>
      </rPr>
      <t xml:space="preserve">(i) </t>
    </r>
    <r>
      <rPr>
        <sz val="11"/>
        <color theme="1"/>
        <rFont val="Calibri"/>
        <family val="2"/>
        <scheme val="minor"/>
      </rPr>
      <t>Percentage of Upheld Appeals that went to External Appeals</t>
    </r>
  </si>
  <si>
    <r>
      <rPr>
        <b/>
        <sz val="11"/>
        <color theme="1"/>
        <rFont val="Calibri"/>
        <family val="2"/>
        <scheme val="minor"/>
      </rPr>
      <t xml:space="preserve">(j) </t>
    </r>
    <r>
      <rPr>
        <sz val="11"/>
        <color theme="1"/>
        <rFont val="Calibri"/>
        <family val="2"/>
        <scheme val="minor"/>
      </rPr>
      <t>Number of External Appeals that Reversed the decision</t>
    </r>
  </si>
  <si>
    <r>
      <rPr>
        <b/>
        <sz val="11"/>
        <color theme="1"/>
        <rFont val="Calibri"/>
        <family val="2"/>
        <scheme val="minor"/>
      </rPr>
      <t xml:space="preserve">(k) </t>
    </r>
    <r>
      <rPr>
        <sz val="11"/>
        <color theme="1"/>
        <rFont val="Calibri"/>
        <family val="2"/>
        <scheme val="minor"/>
      </rPr>
      <t>Percentage of External Appeals that Reversed the decision</t>
    </r>
  </si>
  <si>
    <t>MEMBER SATISFACTION SURVEY</t>
  </si>
  <si>
    <t>Survey response rate (percentage of those surveyed who responded)</t>
  </si>
  <si>
    <t xml:space="preserve">TOTAL </t>
  </si>
  <si>
    <t>Percentage of Managed Care Plan members covered under contracts issued in Connecticut who were surveyed.</t>
  </si>
  <si>
    <r>
      <rPr>
        <b/>
        <sz val="11"/>
        <color theme="1"/>
        <rFont val="Calibri"/>
        <family val="2"/>
        <scheme val="minor"/>
      </rPr>
      <t xml:space="preserve">(h) </t>
    </r>
    <r>
      <rPr>
        <sz val="11"/>
        <color theme="1"/>
        <rFont val="Calibri"/>
        <family val="2"/>
        <scheme val="minor"/>
      </rPr>
      <t xml:space="preserve">Number of Upheld Appeals </t>
    </r>
    <r>
      <rPr>
        <sz val="9"/>
        <color theme="1"/>
        <rFont val="Calibri"/>
        <family val="2"/>
        <scheme val="minor"/>
      </rPr>
      <t>(</t>
    </r>
    <r>
      <rPr>
        <b/>
        <sz val="9"/>
        <color theme="1"/>
        <rFont val="Calibri"/>
        <family val="2"/>
        <scheme val="minor"/>
      </rPr>
      <t>(d)-(f)</t>
    </r>
    <r>
      <rPr>
        <sz val="9"/>
        <color theme="1"/>
        <rFont val="Calibri"/>
        <family val="2"/>
        <scheme val="minor"/>
      </rPr>
      <t>)</t>
    </r>
    <r>
      <rPr>
        <sz val="11"/>
        <color theme="1"/>
        <rFont val="Calibri"/>
        <family val="2"/>
        <scheme val="minor"/>
      </rPr>
      <t xml:space="preserve"> that went to External Appeal </t>
    </r>
  </si>
  <si>
    <t>CERTIFICATION OF ACCURACY</t>
  </si>
  <si>
    <t>(Printed Name)</t>
  </si>
  <si>
    <t>(Title of Officer)</t>
  </si>
  <si>
    <t>(Managed Care Organization)</t>
  </si>
  <si>
    <t>(Signature of Officer)</t>
  </si>
  <si>
    <t>CONSUMER REPORT CARD SURVEY – PART 2</t>
  </si>
  <si>
    <t xml:space="preserve">I, </t>
  </si>
  <si>
    <t>,</t>
  </si>
  <si>
    <t>of</t>
  </si>
  <si>
    <t>, hereby certify that I have reviewed</t>
  </si>
  <si>
    <t>the information submitted in this survey, including any attached addendum, in accordance with</t>
  </si>
  <si>
    <t xml:space="preserve"> is true and accurate.</t>
  </si>
  <si>
    <t xml:space="preserve"> (Date)</t>
  </si>
  <si>
    <t>§38a-478c /§38a-478l of the Connecticut General Statues as amended, and that the information</t>
  </si>
  <si>
    <t xml:space="preserve">      3  Provide the number of denials of the total in each of the following: </t>
  </si>
  <si>
    <t xml:space="preserve">      4  Provide the denials as a percent of the total claims for the following:</t>
  </si>
  <si>
    <r>
      <rPr>
        <b/>
        <sz val="11"/>
        <color theme="1"/>
        <rFont val="Calibri"/>
        <family val="2"/>
        <scheme val="minor"/>
      </rPr>
      <t>(a)</t>
    </r>
    <r>
      <rPr>
        <sz val="11"/>
        <color theme="1"/>
        <rFont val="Calibri"/>
        <family val="2"/>
        <scheme val="minor"/>
      </rPr>
      <t xml:space="preserve"> had at least one meningococcal conjugate vaccine with a date of service on or between the member's 11th and 13th birthdays.</t>
    </r>
  </si>
  <si>
    <r>
      <rPr>
        <b/>
        <sz val="11"/>
        <color theme="1"/>
        <rFont val="Calibri"/>
        <family val="2"/>
        <scheme val="minor"/>
      </rPr>
      <t xml:space="preserve">(b) </t>
    </r>
    <r>
      <rPr>
        <sz val="11"/>
        <color theme="1"/>
        <rFont val="Calibri"/>
        <family val="2"/>
        <scheme val="minor"/>
      </rPr>
      <t>had a postpartum visit on or between 7 and 84 days after delivery</t>
    </r>
  </si>
  <si>
    <t>Filing Requirements pursuant to §38a-478c, C.G.S.</t>
  </si>
  <si>
    <t>Section 38a-478c of the Connecticut General Statutes requires all managed care organizations to file certain information annually with the Insurance Department.  Reporting specifications are outlined to ensure uniformity.</t>
  </si>
  <si>
    <r>
      <t xml:space="preserve">§38a-478b, C.G.S. requires a </t>
    </r>
    <r>
      <rPr>
        <b/>
        <u/>
        <sz val="10"/>
        <color theme="1"/>
        <rFont val="Arial"/>
        <family val="2"/>
      </rPr>
      <t>late fee of one hundred dollars per day</t>
    </r>
    <r>
      <rPr>
        <b/>
        <sz val="10"/>
        <color theme="1"/>
        <rFont val="Arial"/>
        <family val="2"/>
      </rPr>
      <t xml:space="preserve"> for each day from the due date of all filing requirements.</t>
    </r>
    <r>
      <rPr>
        <sz val="10"/>
        <color theme="1"/>
        <rFont val="Arial"/>
        <family val="2"/>
      </rPr>
      <t xml:space="preserve">  </t>
    </r>
  </si>
  <si>
    <t>Responses of “Not Available” are not acceptable, and will be considered an incomplete response.  A late filing fees will be imposed in accordance with the statute until such time as a complete response is received in the Insurance Department.</t>
  </si>
  <si>
    <t>CONSUMER REPORT CARD SURVEY – PART 1 and PART 2</t>
  </si>
  <si>
    <t xml:space="preserve">Part 1 of the Survey must include all of the following items along with the survey, with the exception of </t>
  </si>
  <si>
    <r>
      <rPr>
        <b/>
        <sz val="12"/>
        <color theme="1"/>
        <rFont val="Calibri"/>
        <family val="2"/>
        <scheme val="minor"/>
      </rPr>
      <t>Financial Arrangements</t>
    </r>
    <r>
      <rPr>
        <b/>
        <sz val="10"/>
        <color theme="1"/>
        <rFont val="Calibri"/>
        <family val="2"/>
        <scheme val="minor"/>
      </rPr>
      <t xml:space="preserve"> </t>
    </r>
    <r>
      <rPr>
        <sz val="10"/>
        <color theme="1"/>
        <rFont val="Calibri"/>
        <family val="2"/>
        <scheme val="minor"/>
      </rPr>
      <t>- A written statement of the types of financial arrangements between the managed care organization and hospitals, utilization review companies, physicians, pharmacies and any other health care provider(s) must be filed</t>
    </r>
  </si>
  <si>
    <r>
      <rPr>
        <b/>
        <sz val="12"/>
        <color theme="1"/>
        <rFont val="Calibri"/>
        <family val="2"/>
        <scheme val="minor"/>
      </rPr>
      <t>Provider Contracts</t>
    </r>
    <r>
      <rPr>
        <sz val="12"/>
        <color theme="1"/>
        <rFont val="Calibri"/>
        <family val="2"/>
        <scheme val="minor"/>
      </rPr>
      <t xml:space="preserve"> </t>
    </r>
    <r>
      <rPr>
        <sz val="10"/>
        <color theme="1"/>
        <rFont val="Calibri"/>
        <family val="2"/>
        <scheme val="minor"/>
      </rPr>
      <t>- Model provider contracts between the managed care organization and hospitals, physicians, pharmacies and any other health care provider(s) must be filed. The model contract must contain the provision(s) currently in force in contracts between the managed care organization and participating providers in the State of Connecticut. Upon request, a copy of any individual contract must be filed, but proprietary fee schedule information may be withheld or redacted. Please note any substantive changes from the contract(s) filed with the Department in the prior year. (changes to comply with the network adequacy surveys)</t>
    </r>
  </si>
  <si>
    <t>Quality Assurance Plans -</t>
  </si>
  <si>
    <t>1) A report on the managed care organization’s quality assurance plan is required to be filed. All data in the report must be as of December 31, of the prior year, and must pertain to fully insured Connecticut managed care business only. The report must include, but not be limited to, information on complaints related to providers and quality of care, on decisions related to patient requests for coverage, and on utilization review statistics.</t>
  </si>
  <si>
    <t>A “complaint” is defined as a written or verbal expression of dissatisfaction with a provider or the manner in which services have been provided or not provided, for fully insured managed care plans only.</t>
  </si>
  <si>
    <t>2) All data required by the National Committee for Quality Assurance (NCQA) for the Healthcare Effectiveness Data and Information Set (HEDIS). For managed care organizations that do not submit information to the NCQA, the completed Consumer Report Card Survey – Part 2 will be deemed equivalent data.</t>
  </si>
  <si>
    <t>3) In lieu of submitting the report on the quality assurance plan as outlined above, a managed care organization may submit proof of NCQA accreditation and the required HEDIS data.</t>
  </si>
  <si>
    <t>A summary of complaints received related to providers and delivery of care or services and actions taken on the complaint must be filed. Also, provide the ratio of the number of complaints received to the number of total enrollees reported in Part 1 of the survey.</t>
  </si>
  <si>
    <t>A complaint is defined as a written or verbal expression of dissatisfaction with a provider or the manner in which services have been provided or not provided. The summary submitted shall contain only complaint information that is specific to the submitting managed care organization.</t>
  </si>
  <si>
    <t xml:space="preserve">Credentialing Procedures - </t>
  </si>
  <si>
    <t>A summary of the procedures used by the managed care organization to credential providers.</t>
  </si>
  <si>
    <t>A form must be completed for each separate provider network contracted with the managed care organization</t>
  </si>
  <si>
    <t>Cervical Cancer Screening</t>
  </si>
  <si>
    <r>
      <rPr>
        <b/>
        <sz val="11"/>
        <rFont val="Calibri"/>
        <family val="2"/>
        <scheme val="minor"/>
      </rPr>
      <t xml:space="preserve">(a) </t>
    </r>
    <r>
      <rPr>
        <sz val="11"/>
        <rFont val="Calibri"/>
        <family val="2"/>
        <scheme val="minor"/>
      </rPr>
      <t>who had a follow-up visit with a mental health provider within 30 days after the hospital discharge.</t>
    </r>
  </si>
  <si>
    <r>
      <rPr>
        <b/>
        <sz val="11"/>
        <rFont val="Calibri"/>
        <family val="2"/>
        <scheme val="minor"/>
      </rPr>
      <t>(b)</t>
    </r>
    <r>
      <rPr>
        <sz val="11"/>
        <rFont val="Calibri"/>
        <family val="2"/>
        <scheme val="minor"/>
      </rPr>
      <t xml:space="preserve"> who had a follow-up  visit with a mental health provider within 7 days after the hospital discharge.</t>
    </r>
  </si>
  <si>
    <r>
      <rPr>
        <b/>
        <sz val="11"/>
        <rFont val="Calibri"/>
        <family val="2"/>
        <scheme val="minor"/>
      </rPr>
      <t xml:space="preserve">(b) </t>
    </r>
    <r>
      <rPr>
        <sz val="11"/>
        <rFont val="Calibri"/>
        <family val="2"/>
        <scheme val="minor"/>
      </rPr>
      <t>who had a follow-up visit with a practitioner, with a principal diagnosis of a mental health disorder, or intentional self-harm and any diagnosis of a mental health disorder within 7 days after the ED visit*</t>
    </r>
  </si>
  <si>
    <r>
      <t xml:space="preserve">* </t>
    </r>
    <r>
      <rPr>
        <sz val="11"/>
        <rFont val="Calibri"/>
        <family val="2"/>
        <scheme val="minor"/>
      </rPr>
      <t>include visits that occur on the date of ED visit</t>
    </r>
  </si>
  <si>
    <t xml:space="preserve">Follow-up After Emergency Department Visit for Substance Use </t>
  </si>
  <si>
    <r>
      <t xml:space="preserve">(a) </t>
    </r>
    <r>
      <rPr>
        <sz val="11"/>
        <rFont val="Calibri"/>
        <family val="2"/>
        <scheme val="minor"/>
      </rPr>
      <t>who had a follow-up visit or a pharmacotherapy dispensing event on or within 30 days after the ED visit*</t>
    </r>
  </si>
  <si>
    <r>
      <rPr>
        <b/>
        <sz val="11"/>
        <rFont val="Calibri"/>
        <family val="2"/>
        <scheme val="minor"/>
      </rPr>
      <t xml:space="preserve">(b) </t>
    </r>
    <r>
      <rPr>
        <sz val="11"/>
        <rFont val="Calibri"/>
        <family val="2"/>
        <scheme val="minor"/>
      </rPr>
      <t>who had a follow-up visit or a pharmacotherapy dispensing event on or within 7 days after the ED visit*</t>
    </r>
  </si>
  <si>
    <r>
      <rPr>
        <b/>
        <sz val="11"/>
        <color theme="1"/>
        <rFont val="Calibri"/>
        <family val="2"/>
        <scheme val="minor"/>
      </rPr>
      <t xml:space="preserve">* </t>
    </r>
    <r>
      <rPr>
        <sz val="11"/>
        <color theme="1"/>
        <rFont val="Calibri"/>
        <family val="2"/>
        <scheme val="minor"/>
      </rPr>
      <t>include visits &amp; pharmacotherapy events that occur on the date of the ED visit</t>
    </r>
  </si>
  <si>
    <t>All information including the surveys and all backup must be submitted electronically to LHCompliance@ct.gov email</t>
  </si>
  <si>
    <r>
      <t xml:space="preserve">All managed care organizations must complete both parts of the enclosed consumer report card survey. All submitted data should be for the period January 1, through December 31, of the prior year, unless otherwise noted. </t>
    </r>
    <r>
      <rPr>
        <b/>
        <u/>
        <sz val="10"/>
        <color rgb="FFFF0000"/>
        <rFont val="Calibri"/>
        <family val="2"/>
        <scheme val="minor"/>
      </rPr>
      <t>All statistics should be for Fully-insured members/plans, unless specifically requesting self-funded information such as in the enrollment.</t>
    </r>
    <r>
      <rPr>
        <sz val="10"/>
        <color theme="1"/>
        <rFont val="Calibri"/>
        <family val="2"/>
        <scheme val="minor"/>
      </rPr>
      <t xml:space="preserve">  All information must be certified as accurate by an officer of the managed care company. The information requested in the “Consumer Report Card Survey – Part 1” must be received by the Insurance Department </t>
    </r>
    <r>
      <rPr>
        <b/>
        <u/>
        <sz val="10"/>
        <color theme="1"/>
        <rFont val="Calibri"/>
        <family val="2"/>
        <scheme val="minor"/>
      </rPr>
      <t>on or before May 1, each year</t>
    </r>
    <r>
      <rPr>
        <sz val="10"/>
        <color theme="1"/>
        <rFont val="Calibri"/>
        <family val="2"/>
        <scheme val="minor"/>
      </rPr>
      <t xml:space="preserve">. The information requested in the “Consumer Report Card Survey – Part 2” must be received by the Insurance Department </t>
    </r>
    <r>
      <rPr>
        <b/>
        <u/>
        <sz val="10"/>
        <color theme="1"/>
        <rFont val="Calibri"/>
        <family val="2"/>
        <scheme val="minor"/>
      </rPr>
      <t>on or before July 1, each year</t>
    </r>
  </si>
  <si>
    <t>Please return the required data to the Connecticut Insurance Department, Life &amp; Health Division, at LHCompliance@ct.gov Please Do Not submit via secure email as we have had problems retrieving and saving items. All information is required by statute and therefore are subject to freedom of information.</t>
  </si>
  <si>
    <t>Instructions for Consumer Report Card Survey Reporting -   PART 2</t>
  </si>
  <si>
    <t xml:space="preserve">Note: the numbers should coordinate with the numbers reported in Part 1 UR Stats, MH/SA columns. </t>
  </si>
  <si>
    <t>Diagnosed Mental Health Disorders</t>
  </si>
  <si>
    <t>Diagnosed With Substance Use Disorders</t>
  </si>
  <si>
    <r>
      <rPr>
        <b/>
        <sz val="11"/>
        <rFont val="Calibri"/>
        <family val="2"/>
        <scheme val="minor"/>
      </rPr>
      <t>(a)</t>
    </r>
    <r>
      <rPr>
        <sz val="11"/>
        <rFont val="Calibri"/>
        <family val="2"/>
        <scheme val="minor"/>
      </rPr>
      <t xml:space="preserve"> diagnosed with an alcohol disorder</t>
    </r>
  </si>
  <si>
    <r>
      <rPr>
        <b/>
        <sz val="11"/>
        <rFont val="Calibri"/>
        <family val="2"/>
        <scheme val="minor"/>
      </rPr>
      <t>(c)</t>
    </r>
    <r>
      <rPr>
        <sz val="11"/>
        <rFont val="Calibri"/>
        <family val="2"/>
        <scheme val="minor"/>
      </rPr>
      <t xml:space="preserve"> diagnosed with a disorder for other or unspecified drugs</t>
    </r>
  </si>
  <si>
    <r>
      <rPr>
        <b/>
        <sz val="11"/>
        <rFont val="Calibri"/>
        <family val="2"/>
        <scheme val="minor"/>
      </rPr>
      <t>(d)</t>
    </r>
    <r>
      <rPr>
        <sz val="11"/>
        <rFont val="Calibri"/>
        <family val="2"/>
        <scheme val="minor"/>
      </rPr>
      <t xml:space="preserve"> diagnosed with any substance use disorder</t>
    </r>
  </si>
  <si>
    <t xml:space="preserve">All questions regarding the requirements must be in writing, and must be e-mailed to LHCompliance@ct.gov  </t>
  </si>
  <si>
    <t>Provide the estimated premium savings that resulted from these in the prior calendar year.</t>
  </si>
  <si>
    <t>Actuarial Analysis Summary On Prior Authorization &amp; other other utilization review protocols</t>
  </si>
  <si>
    <t>In the space provided below, provide a summary of the actuarial analysis utilized in setting the standards for any procedures subject to prior authorization in the prior calendar year.  Note, if the standards are different based on the site of service or provider you must include the actuarial analysis for the differences in the standards.</t>
  </si>
  <si>
    <r>
      <t xml:space="preserve">The information requested with respect to activities conducted under all managed care plans issued in Connecticut by a managed care organization and shall include the activities conducted with respect to any out of network benefits that are provided.  </t>
    </r>
    <r>
      <rPr>
        <b/>
        <u/>
        <sz val="10"/>
        <color theme="1"/>
        <rFont val="Arial"/>
        <family val="2"/>
      </rPr>
      <t>All information requested, with the exception of the Consumer Report Card Survey, Part 2 Data, and HEDIS data must be received by the Insurance Department on or before May 1, each year.</t>
    </r>
    <r>
      <rPr>
        <b/>
        <sz val="10"/>
        <color theme="1"/>
        <rFont val="Arial"/>
        <family val="2"/>
      </rPr>
      <t xml:space="preserve">  The response to the Consumer Report Card Survey – Part 2 data and HEDIS data reported to NCQA must be received by the Insurance Department </t>
    </r>
    <r>
      <rPr>
        <b/>
        <u/>
        <sz val="10"/>
        <color theme="1"/>
        <rFont val="Arial"/>
        <family val="2"/>
      </rPr>
      <t>on or before July 1, each year.</t>
    </r>
  </si>
  <si>
    <t># (2) under the Quality Assurance Plans which is the actual HEDIS data which was submitted to NCQA.</t>
  </si>
  <si>
    <r>
      <t xml:space="preserve">Complaint Summary - (MUST MASK INDIVIDUAL INFO) - </t>
    </r>
    <r>
      <rPr>
        <b/>
        <sz val="12"/>
        <color rgb="FFFF0000"/>
        <rFont val="Calibri"/>
        <family val="2"/>
        <scheme val="minor"/>
      </rPr>
      <t>this is now a tab in the Part 1 Survey</t>
    </r>
  </si>
  <si>
    <t>Total Savings:</t>
  </si>
  <si>
    <t>Pm/Pm Savings:</t>
  </si>
  <si>
    <t>* Please advise what you have included in the "other Utilization Review protocols" in the estimated savings.</t>
  </si>
  <si>
    <t>Actuarial Analysis:</t>
  </si>
  <si>
    <r>
      <rPr>
        <b/>
        <sz val="12"/>
        <color theme="1"/>
        <rFont val="Calibri"/>
        <family val="2"/>
        <scheme val="minor"/>
      </rPr>
      <t>A)</t>
    </r>
    <r>
      <rPr>
        <sz val="12"/>
        <color theme="1"/>
        <rFont val="Calibri"/>
        <family val="2"/>
        <scheme val="minor"/>
      </rPr>
      <t xml:space="preserve"> Prior Authorizations:</t>
    </r>
  </si>
  <si>
    <r>
      <rPr>
        <b/>
        <sz val="12"/>
        <color theme="1"/>
        <rFont val="Calibri"/>
        <family val="2"/>
        <scheme val="minor"/>
      </rPr>
      <t xml:space="preserve">B) </t>
    </r>
    <r>
      <rPr>
        <sz val="12"/>
        <color theme="1"/>
        <rFont val="Calibri"/>
        <family val="2"/>
        <scheme val="minor"/>
      </rPr>
      <t>Other Utilization Review Protocols*:</t>
    </r>
  </si>
  <si>
    <t>The percentage of members who were age 24 through 64 years as of the end of the measurement period; who were recommended for routine cervical cancer screening; and who were either; (a) a member age 21-64, who had cervical cytology performed within the last 3 years; or (b) member age 30-64, who had cervical high-risk human papillomavirus (hrHPV) testing performed within the last 5 years, or (c) member age 30-64, who had cervical cytology/high-risk human papillomavirus (hrHPV) cotesting within the last 5 years.</t>
  </si>
  <si>
    <t>The percentage of members 46-75 years as the end of the measurement period, who were continuously enrolled during the measurement period and prior year, who had one or more screenings for colorectal cancer.  Appropriate screenings are defined by any one of the following criteria: (a) fecal occult blood test (FOBT) during measurement period, (b) flexible sigmoidoscopy during the measurement period or the 4 years prior, (c) colonoscopy during the measurement period or the 9 years prior, (d) CT colonography during the measurement period or the 4 years prior, (e) FIT-SDNA test during the measurement period or the 2 years prior.</t>
  </si>
  <si>
    <t xml:space="preserve">The percentage of members 18-85 years as of the end of the measurement period, who were continuously enrolled during the measurement period, who were diagnosed with hypertension (HTN), whose blood pressure was adequately controlled (&lt;140/90mm Hg) during the measurement period. </t>
  </si>
  <si>
    <t xml:space="preserve">The percentage of all members 18 through 75 years of age at the end of the measurement period, with diabetes (type 1 and 2) who were enrolled on December 31st of the measurement period; who had a retinal eye examination in the measurement period. </t>
  </si>
  <si>
    <t>The percentage of all members 18 years and older at the end of the measurement period; and were hospitalized &amp; discharged from July 1, of the year prior to the measurement period to June 30, of the measurement period; and were continuously enrolled from the discharge date through 179 days after the discharge; and had a diagnosis of Acute Myocardial Infarction (AMI); and received persistent beta-blocker treatment for 6 months after discharge.</t>
  </si>
  <si>
    <t>The percentage of enrolled children who turned two years old during the measurement period; and were continuously enrolled for the 12 months preceding their second birthday; and have received the immunizations listed below on or before the child's second birthday: (a) at least four DtaP/DT vaccinations (*)(**), (b) at least three polio (IPV)(*)(**), (c) at least one MMR vaccination, (d) at least three H influenza type B (HiB) vaccinations (*)(**), (e) at least three hepatitis B vaccinations(*), (f) at least one chicken pox vaccination (VZV) , (g) at least four pneumococcal conjugate vaccinations (*)(**), (h) at least one hepatitis A vaccination, (i) at least two doses of the two-dose rotavirus vaccine(*)(**) or at least three doses of the three-dose rotavirus vaccine(*)(**) or at least one dose of the two-dose vaccine and at least two doses of the three-dose vaccine(*)(**), (j) at least two influenza vaccinations(*)(**).                                                                                                                                                       (*) with different dates of service                                                                                                                                                                                                  (**) Do not count any vaccination administered prior to 42 days after birth.</t>
  </si>
  <si>
    <t xml:space="preserve">The percentage of members who turned 13 years of age during the measurement period, who were continuously enrolled 12 months prior to their 13th birthday who: </t>
  </si>
  <si>
    <r>
      <rPr>
        <b/>
        <sz val="11"/>
        <color theme="1"/>
        <rFont val="Calibri"/>
        <family val="2"/>
        <scheme val="minor"/>
      </rPr>
      <t>(c)</t>
    </r>
    <r>
      <rPr>
        <sz val="11"/>
        <color theme="1"/>
        <rFont val="Calibri"/>
        <family val="2"/>
        <scheme val="minor"/>
      </rPr>
      <t xml:space="preserve"> had at least three human papillomavirus (HPV) vaccines, with a different dates of service(*) on or between the member's 9th and 13th birthday or at least two (HPV) vaccines with different dates of service(*) on or between the member's 9th and 13th birthday.                                                                                                                                               (*) different dates of service at least 146 days apart</t>
    </r>
  </si>
  <si>
    <r>
      <rPr>
        <b/>
        <sz val="11"/>
        <color theme="1"/>
        <rFont val="Calibri"/>
        <family val="2"/>
        <scheme val="minor"/>
      </rPr>
      <t xml:space="preserve">(a) </t>
    </r>
    <r>
      <rPr>
        <sz val="11"/>
        <color theme="1"/>
        <rFont val="Calibri"/>
        <family val="2"/>
        <scheme val="minor"/>
      </rPr>
      <t>had a least one prenatal care visit in the first trimester, on or before the enrollment start date, or within 42 days of enrollment in the Organization</t>
    </r>
  </si>
  <si>
    <t xml:space="preserve">The percentage of enrolled members who, delivered a live birth on or between October 8, of the year prior to the measurement period and October 7, of the measurement year; and were continuously enrolled for 43 days prior to delivery through 60 days after the delivery; and </t>
  </si>
  <si>
    <t xml:space="preserve">The percentage of members who were continuously enrolled in the plan during the measurement year and 2 years prior; and had at least one ambulatory or preventive care visit in the measurement year and 2 years prior; that </t>
  </si>
  <si>
    <t>(a) were ages 20-44 as of December 31, of the measurement year</t>
  </si>
  <si>
    <t>(b) were ages 45-64 as of December 31, of the measurement year</t>
  </si>
  <si>
    <t>The percentage of members who were 18 through 75 years of age at the end of the measurement year; and were continuously enrolled in the measurement year; and were treated for diabetes (type 1 and 2) who:</t>
  </si>
  <si>
    <t>(c) had a blood pressure level which was adequately controlled &lt;140/90 mm Hg during the measurement period</t>
  </si>
  <si>
    <t>(b) had a HbA1c test during 2023 and the most recent test is poorly controlled (&gt;9.0%)</t>
  </si>
  <si>
    <t>(a) had a HbA1c test during 2023 and the most recent test is controlled (&lt;8.0%)</t>
  </si>
  <si>
    <t xml:space="preserve">The percentage of members 1 year of age and older as of December 31, of the measurement period, who were continuously enrolled in the measurement period, who were diagnosed with a mental health disorder during the measurement period. </t>
  </si>
  <si>
    <r>
      <rPr>
        <b/>
        <sz val="11"/>
        <rFont val="Calibri"/>
        <family val="2"/>
        <scheme val="minor"/>
      </rPr>
      <t xml:space="preserve">(a) </t>
    </r>
    <r>
      <rPr>
        <sz val="11"/>
        <rFont val="Calibri"/>
        <family val="2"/>
        <scheme val="minor"/>
      </rPr>
      <t xml:space="preserve">members ages 1 through 17 years of age, diagnosed with a mental health disorder </t>
    </r>
  </si>
  <si>
    <r>
      <rPr>
        <b/>
        <sz val="11"/>
        <rFont val="Calibri"/>
        <family val="2"/>
        <scheme val="minor"/>
      </rPr>
      <t>(b)</t>
    </r>
    <r>
      <rPr>
        <sz val="11"/>
        <rFont val="Calibri"/>
        <family val="2"/>
        <scheme val="minor"/>
      </rPr>
      <t xml:space="preserve"> members ages 18 through 64 years of age, diagnosed with a mental health disorder </t>
    </r>
  </si>
  <si>
    <t xml:space="preserve">The percentage of members 13 years of age and older as of December 31, of the measurement period, who were continuously enrolled in the measurement period, who were diagnosed with a substance use disorder during the measurement period. </t>
  </si>
  <si>
    <t>The percentage of discharges for members 6 years of age and older as of the discharge date, who were continuously enrolled from the date of discharge through 30 days after discharge, who had an acute care inpatient discharge with a diagnosis of mental illness or intentional self-harm diagnosis,  with a discharge date on or between January 1, and December 1, of the measurement period.  Note: Do not included visits that occur on the date of discharge.</t>
  </si>
  <si>
    <t>The percentage of emergency department (ED) visits between January 1 and December 1, of the measurement period, where the member was 6 years of age and older as of the date of the ED visit,  who were continuously enrolled from the date of the ED visit through 30 days after the ED visit, who had a principal diagnosis of mental illness or intentional self-harm, with a follow-up visit for mental illness</t>
  </si>
  <si>
    <t>Members age 6-17 years of age</t>
  </si>
  <si>
    <t>Members age 18-64 years of age</t>
  </si>
  <si>
    <t>Members age 13-17 years of age</t>
  </si>
  <si>
    <t>Provide the claim expenses on a per member per month basis for the measurement, for each of the following.</t>
  </si>
  <si>
    <t xml:space="preserve">For the Measurement Period </t>
  </si>
  <si>
    <t>Provide the following on all mental &amp; nervous conditions for the measurement period..</t>
  </si>
  <si>
    <t>In the last 12 months, how often did you get an appointment with a specialist as soon as you needed?</t>
  </si>
  <si>
    <t>In the last 12 months, how often did you get an appointment for a check-up or routine care as soon as you needed?</t>
  </si>
  <si>
    <r>
      <rPr>
        <b/>
        <sz val="11"/>
        <rFont val="Calibri"/>
        <family val="2"/>
        <scheme val="minor"/>
      </rPr>
      <t>(b)</t>
    </r>
    <r>
      <rPr>
        <sz val="11"/>
        <rFont val="Calibri"/>
        <family val="2"/>
        <scheme val="minor"/>
      </rPr>
      <t xml:space="preserve"> diagnosed with an opioid disorder</t>
    </r>
  </si>
  <si>
    <t>The percentage of members 18 years of age and older as of the index prescription start date (IPSD), who were continuously enrolled 105 days prior to the IPSD through 231 days after the IPSD, who were not taking a antidepressant medication 105 days prior to the ISPD, who were diagnosed with a new episode of depression during the 121-day period from 60 days prior to IPSD, through 60 days after IPSD, and treated with antidepressant medication, who met at least one of the following criteria during the intake period. * An outpatient visit, ED visit, telehealth visit, observation visit, intensive outpatient or partial hospitalization setting with any diagnosis of major depression, or an acute or nonacute inpatient stay or community mental health center visit with any diagnosis of major depression.</t>
  </si>
  <si>
    <r>
      <rPr>
        <b/>
        <sz val="11"/>
        <rFont val="Calibri"/>
        <family val="2"/>
        <scheme val="minor"/>
      </rPr>
      <t xml:space="preserve">(a) </t>
    </r>
    <r>
      <rPr>
        <sz val="11"/>
        <rFont val="Calibri"/>
        <family val="2"/>
        <scheme val="minor"/>
      </rPr>
      <t>who had a follow-up visit with any practitioner, with a principal diagnosis of a mental health disorder, or intentional self-harm and any diagnosis of a mental health disorder within 30 days after the ED visit*</t>
    </r>
  </si>
  <si>
    <t>The percentage of emergency department (ED) visits between January 1 and December 1, of the measurement period, where the members was 13 years of age and older as of the date of the ED visit,  who were continuously enrolled from the date of the ED visit through 30 days after the ED visit, who had a principal diagnosis of substance use disorder (SUD), or any diagnosis of drug overdose with a follow-up visit</t>
  </si>
  <si>
    <t>Members age                6-17 years of age</t>
  </si>
  <si>
    <t>Members age                18-64 years of age</t>
  </si>
  <si>
    <t>Members age  13-17 years of age:</t>
  </si>
  <si>
    <t>Members age  18-64 years of age:</t>
  </si>
  <si>
    <t>The percentage of members who: (a) were age 52 through 74 years as of age at the end of the measurement period; and (b) were continuously enrolled from October 1, 2 years prior to the measurement period through the end of the measurement period; and (c) had 1 or more mammogram* or  between October 1, 2 years prior to the measurement period and the end of the measurement period.                                                                                                                                                                                                                              * Includes all mammograms (screenings, diagnostic, etc.)</t>
  </si>
  <si>
    <r>
      <t>Please note that Not including these directions Part 1 of the Consumer Report Card Survey contains</t>
    </r>
    <r>
      <rPr>
        <u/>
        <sz val="10"/>
        <color theme="1"/>
        <rFont val="Calibri"/>
        <family val="2"/>
        <scheme val="minor"/>
      </rPr>
      <t xml:space="preserve"> 5 tabs to be completed </t>
    </r>
    <r>
      <rPr>
        <sz val="10"/>
        <color theme="1"/>
        <rFont val="Calibri"/>
        <family val="2"/>
        <scheme val="minor"/>
      </rPr>
      <t xml:space="preserve">within the workbook. Part 2 of the Consumer Report Card Survey contains </t>
    </r>
    <r>
      <rPr>
        <u/>
        <sz val="10"/>
        <color theme="1"/>
        <rFont val="Calibri"/>
        <family val="2"/>
        <scheme val="minor"/>
      </rPr>
      <t>7 tabs to be completed</t>
    </r>
    <r>
      <rPr>
        <sz val="10"/>
        <color theme="1"/>
        <rFont val="Calibri"/>
        <family val="2"/>
        <scheme val="minor"/>
      </rPr>
      <t xml:space="preserve"> within the workbook not including these instructions.</t>
    </r>
  </si>
  <si>
    <t>DO NOT ALTER THIS WORKBOOK.  FILL IN THE REQUIRED INFORMATION ONLY.  Should you need to explain a large change please include in the email submission, not on the workbook.</t>
  </si>
  <si>
    <t xml:space="preserve">Provider Network Addendum - </t>
  </si>
  <si>
    <t>DO NOT INCLUDE MEMBERS WHO DIED IN THE MEASUREMENT PERIOD IN THE PERCENTAGE FOR HEDIS QUESTIONS</t>
  </si>
  <si>
    <r>
      <t xml:space="preserve">Use </t>
    </r>
    <r>
      <rPr>
        <b/>
        <u/>
        <sz val="12"/>
        <color theme="1"/>
        <rFont val="Calibri"/>
        <family val="2"/>
        <scheme val="minor"/>
      </rPr>
      <t>any number from 0 to 10</t>
    </r>
    <r>
      <rPr>
        <b/>
        <sz val="12"/>
        <color theme="1"/>
        <rFont val="Calibri"/>
        <family val="2"/>
        <scheme val="minor"/>
      </rPr>
      <t xml:space="preserve"> where 0 is the worst health care possible and 10 is the best health care possible.  What would you rate your health plan?</t>
    </r>
  </si>
  <si>
    <t>All Claim Data should be on the total claim submitted, not on the line item portion of the claims.                                                                                           (Hospital claim has 15 line items and 10 are paid then the claim was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</si>
</sst>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39"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2"/>
      <color theme="1"/>
      <name val="Times New Roman"/>
      <family val="1"/>
    </font>
    <font>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5"/>
      <color theme="1"/>
      <name val="Calibri"/>
      <family val="2"/>
      <scheme val="minor"/>
    </font>
    <font>
      <b/>
      <sz val="13.5"/>
      <color rgb="FFFF0000"/>
      <name val="Calibri"/>
      <family val="2"/>
      <scheme val="minor"/>
    </font>
    <font>
      <sz val="15"/>
      <color theme="1"/>
      <name val="Calibri"/>
      <family val="2"/>
      <scheme val="minor"/>
    </font>
    <font>
      <sz val="2"/>
      <color theme="7" tint="0.59999389629810485"/>
      <name val="Calibri"/>
      <family val="2"/>
      <scheme val="minor"/>
    </font>
    <font>
      <sz val="10"/>
      <color theme="1"/>
      <name val="Calibri"/>
      <family val="2"/>
      <scheme val="minor"/>
    </font>
    <font>
      <sz val="10"/>
      <name val="Calibri"/>
      <family val="2"/>
      <scheme val="minor"/>
    </font>
    <font>
      <i/>
      <sz val="8"/>
      <color theme="1"/>
      <name val="Calibri"/>
      <family val="2"/>
      <scheme val="minor"/>
    </font>
    <font>
      <i/>
      <sz val="10"/>
      <color theme="1"/>
      <name val="Calibri"/>
      <family val="2"/>
      <scheme val="minor"/>
    </font>
    <font>
      <b/>
      <u/>
      <sz val="12"/>
      <color theme="1"/>
      <name val="Calibri"/>
      <family val="2"/>
      <scheme val="minor"/>
    </font>
    <font>
      <sz val="11"/>
      <color rgb="FFFF0000"/>
      <name val="Calibri"/>
      <family val="2"/>
      <scheme val="minor"/>
    </font>
    <font>
      <sz val="9"/>
      <color theme="1"/>
      <name val="Calibri"/>
      <family val="2"/>
      <scheme val="minor"/>
    </font>
    <font>
      <b/>
      <sz val="9"/>
      <color theme="1"/>
      <name val="Calibri"/>
      <family val="2"/>
      <scheme val="minor"/>
    </font>
    <font>
      <b/>
      <u/>
      <sz val="12"/>
      <color theme="1"/>
      <name val="Times New Roman"/>
      <family val="1"/>
    </font>
    <font>
      <sz val="11"/>
      <color theme="1"/>
      <name val="Times New Roman"/>
      <family val="1"/>
    </font>
    <font>
      <sz val="12"/>
      <color theme="1"/>
      <name val="Times New Roman"/>
      <family val="1"/>
    </font>
    <font>
      <sz val="10"/>
      <color theme="1"/>
      <name val="Arial"/>
      <family val="2"/>
    </font>
    <font>
      <b/>
      <sz val="10"/>
      <color theme="1"/>
      <name val="Arial"/>
      <family val="2"/>
    </font>
    <font>
      <b/>
      <u/>
      <sz val="10"/>
      <color theme="1"/>
      <name val="Arial"/>
      <family val="2"/>
    </font>
    <font>
      <b/>
      <sz val="10"/>
      <color rgb="FFFF0000"/>
      <name val="Arial"/>
      <family val="2"/>
    </font>
    <font>
      <b/>
      <sz val="12"/>
      <color rgb="FFFF0000"/>
      <name val="Calibri"/>
      <family val="2"/>
      <scheme val="minor"/>
    </font>
    <font>
      <b/>
      <sz val="10"/>
      <color theme="1"/>
      <name val="Calibri"/>
      <family val="2"/>
      <scheme val="minor"/>
    </font>
    <font>
      <b/>
      <sz val="10"/>
      <color rgb="FFFF0000"/>
      <name val="Calibri"/>
      <family val="2"/>
      <scheme val="minor"/>
    </font>
    <font>
      <u/>
      <sz val="10"/>
      <color theme="1"/>
      <name val="Calibri"/>
      <family val="2"/>
      <scheme val="minor"/>
    </font>
    <font>
      <b/>
      <u/>
      <sz val="10"/>
      <color rgb="FFFF0000"/>
      <name val="Calibri"/>
      <family val="2"/>
      <scheme val="minor"/>
    </font>
    <font>
      <b/>
      <u/>
      <sz val="10"/>
      <color theme="1"/>
      <name val="Calibri"/>
      <family val="2"/>
      <scheme val="minor"/>
    </font>
    <font>
      <b/>
      <sz val="11"/>
      <color rgb="FFFF0000"/>
      <name val="Calibri"/>
      <family val="2"/>
      <scheme val="minor"/>
    </font>
    <font>
      <b/>
      <sz val="14"/>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s>
  <cellStyleXfs count="4">
    <xf numFmtId="0" fontId="0" fillId="0" borderId="0"/>
    <xf numFmtId="0" fontId="2" fillId="0" borderId="0"/>
    <xf numFmtId="9" fontId="2" fillId="0" borderId="0" applyFont="0" applyFill="0" applyBorder="0" applyAlignment="0" applyProtection="0"/>
    <xf numFmtId="9" fontId="6" fillId="0" borderId="0" applyFont="0" applyFill="0" applyBorder="0" applyAlignment="0" applyProtection="0"/>
  </cellStyleXfs>
  <cellXfs count="182">
    <xf numFmtId="0" fontId="0" fillId="0" borderId="0" xfId="0"/>
    <xf numFmtId="0" fontId="0" fillId="2" borderId="2" xfId="0" applyFill="1" applyBorder="1" applyAlignment="1" applyProtection="1">
      <alignment horizontal="left"/>
      <protection locked="0"/>
    </xf>
    <xf numFmtId="0" fontId="0" fillId="3" borderId="0" xfId="0" applyFill="1"/>
    <xf numFmtId="0" fontId="8" fillId="3" borderId="0" xfId="0" applyFont="1" applyFill="1" applyAlignment="1">
      <alignment horizontal="left" vertical="top"/>
    </xf>
    <xf numFmtId="0" fontId="9" fillId="3" borderId="0" xfId="0" applyFont="1" applyFill="1"/>
    <xf numFmtId="0" fontId="1" fillId="3" borderId="0" xfId="0" applyFont="1" applyFill="1" applyAlignment="1">
      <alignment vertical="top"/>
    </xf>
    <xf numFmtId="0" fontId="0" fillId="3" borderId="0" xfId="0" applyFill="1" applyAlignment="1">
      <alignment horizontal="left" vertical="top" wrapText="1"/>
    </xf>
    <xf numFmtId="9" fontId="0" fillId="2" borderId="1" xfId="0" applyNumberFormat="1" applyFill="1" applyBorder="1" applyAlignment="1" applyProtection="1">
      <alignment horizontal="center" vertical="center"/>
      <protection locked="0"/>
    </xf>
    <xf numFmtId="0" fontId="1" fillId="2" borderId="1" xfId="0" applyFont="1" applyFill="1" applyBorder="1" applyAlignment="1">
      <alignment horizontal="left" vertical="center"/>
    </xf>
    <xf numFmtId="0" fontId="12" fillId="3" borderId="0" xfId="0" applyFont="1" applyFill="1" applyAlignment="1">
      <alignment horizontal="left" vertical="top" wrapText="1"/>
    </xf>
    <xf numFmtId="0" fontId="11" fillId="2" borderId="1" xfId="0" applyFont="1" applyFill="1" applyBorder="1" applyAlignment="1">
      <alignment horizontal="center" wrapText="1"/>
    </xf>
    <xf numFmtId="0" fontId="0" fillId="3" borderId="0" xfId="0" applyFill="1" applyAlignment="1">
      <alignment horizontal="center" vertical="center"/>
    </xf>
    <xf numFmtId="0" fontId="11" fillId="3" borderId="0" xfId="0" applyFont="1" applyFill="1" applyAlignment="1">
      <alignment horizontal="center" wrapText="1"/>
    </xf>
    <xf numFmtId="0" fontId="13" fillId="3" borderId="0" xfId="0" applyFont="1" applyFill="1" applyAlignment="1">
      <alignment horizontal="center" wrapText="1"/>
    </xf>
    <xf numFmtId="0" fontId="12" fillId="3" borderId="0" xfId="0" applyFont="1" applyFill="1" applyAlignment="1">
      <alignment wrapText="1"/>
    </xf>
    <xf numFmtId="0" fontId="1" fillId="3" borderId="0" xfId="0" applyFont="1" applyFill="1"/>
    <xf numFmtId="0" fontId="7" fillId="3" borderId="0" xfId="0" applyFont="1" applyFill="1" applyAlignment="1">
      <alignment horizontal="center" vertical="center"/>
    </xf>
    <xf numFmtId="0" fontId="8" fillId="3" borderId="0" xfId="0" applyFont="1" applyFill="1"/>
    <xf numFmtId="0" fontId="1" fillId="3" borderId="0" xfId="0" applyFont="1" applyFill="1" applyAlignment="1">
      <alignment vertical="top" wrapText="1"/>
    </xf>
    <xf numFmtId="0" fontId="0" fillId="3" borderId="0" xfId="0" applyFill="1" applyAlignment="1">
      <alignment horizontal="left" wrapText="1"/>
    </xf>
    <xf numFmtId="0" fontId="0" fillId="3" borderId="0" xfId="0" applyFill="1" applyAlignment="1">
      <alignment horizontal="left" vertical="top" wrapText="1" indent="1"/>
    </xf>
    <xf numFmtId="0" fontId="1" fillId="3" borderId="0" xfId="0" applyFont="1" applyFill="1" applyAlignment="1">
      <alignment horizontal="right" vertical="top"/>
    </xf>
    <xf numFmtId="0" fontId="0" fillId="3" borderId="0" xfId="0" applyFill="1" applyAlignment="1">
      <alignment wrapText="1"/>
    </xf>
    <xf numFmtId="0" fontId="0" fillId="3" borderId="0" xfId="0" applyFill="1" applyAlignment="1">
      <alignment horizontal="left"/>
    </xf>
    <xf numFmtId="0" fontId="14" fillId="2" borderId="3" xfId="0" applyFont="1" applyFill="1" applyBorder="1" applyAlignment="1">
      <alignment horizontal="right" vertical="center"/>
    </xf>
    <xf numFmtId="0" fontId="0" fillId="3" borderId="0" xfId="0" applyFill="1" applyAlignment="1">
      <alignment horizontal="right"/>
    </xf>
    <xf numFmtId="0" fontId="7" fillId="3" borderId="0" xfId="0" applyFont="1" applyFill="1"/>
    <xf numFmtId="0" fontId="3" fillId="3" borderId="0" xfId="0" applyFont="1" applyFill="1" applyAlignment="1">
      <alignment vertical="top" wrapText="1"/>
    </xf>
    <xf numFmtId="0" fontId="4" fillId="3" borderId="0" xfId="0" applyFont="1" applyFill="1" applyAlignment="1">
      <alignment horizontal="left" vertical="top" wrapText="1" indent="1"/>
    </xf>
    <xf numFmtId="0" fontId="10" fillId="3" borderId="0" xfId="0" applyFont="1" applyFill="1" applyAlignment="1">
      <alignment horizontal="left"/>
    </xf>
    <xf numFmtId="0" fontId="1" fillId="3" borderId="0" xfId="0" applyFont="1" applyFill="1" applyAlignment="1">
      <alignment horizontal="left" vertical="top" wrapText="1" indent="1"/>
    </xf>
    <xf numFmtId="0" fontId="4" fillId="3" borderId="0" xfId="0" applyFont="1" applyFill="1" applyAlignment="1">
      <alignment vertical="top" wrapText="1"/>
    </xf>
    <xf numFmtId="3" fontId="0" fillId="2" borderId="1" xfId="0" applyNumberFormat="1" applyFill="1" applyBorder="1" applyAlignment="1" applyProtection="1">
      <alignment horizontal="center" vertical="center"/>
      <protection locked="0"/>
    </xf>
    <xf numFmtId="0" fontId="4" fillId="3" borderId="0" xfId="0" applyFont="1" applyFill="1"/>
    <xf numFmtId="0" fontId="4" fillId="3" borderId="0" xfId="0" applyFont="1" applyFill="1" applyAlignment="1">
      <alignment horizontal="left"/>
    </xf>
    <xf numFmtId="0" fontId="3" fillId="3" borderId="0" xfId="1" applyFont="1" applyFill="1" applyAlignment="1">
      <alignment horizontal="left" wrapText="1"/>
    </xf>
    <xf numFmtId="0" fontId="4" fillId="3" borderId="0" xfId="1" applyFont="1" applyFill="1" applyAlignment="1">
      <alignment horizontal="left" wrapText="1"/>
    </xf>
    <xf numFmtId="0" fontId="3" fillId="3" borderId="0" xfId="1" applyFont="1" applyFill="1" applyAlignment="1">
      <alignment wrapText="1"/>
    </xf>
    <xf numFmtId="0" fontId="4" fillId="3" borderId="0" xfId="1" applyFont="1" applyFill="1" applyAlignment="1">
      <alignment wrapText="1"/>
    </xf>
    <xf numFmtId="0" fontId="3" fillId="3" borderId="0" xfId="1" applyFont="1" applyFill="1" applyAlignment="1">
      <alignment vertical="center" wrapText="1"/>
    </xf>
    <xf numFmtId="0" fontId="1" fillId="3" borderId="0" xfId="0" applyFont="1" applyFill="1" applyAlignment="1">
      <alignment horizontal="left"/>
    </xf>
    <xf numFmtId="0" fontId="15" fillId="3" borderId="0" xfId="0" applyFont="1" applyFill="1" applyAlignment="1">
      <alignment vertical="top" wrapText="1"/>
    </xf>
    <xf numFmtId="0" fontId="16" fillId="3" borderId="0" xfId="1" applyFont="1" applyFill="1" applyAlignment="1">
      <alignment horizontal="left" wrapText="1"/>
    </xf>
    <xf numFmtId="0" fontId="3" fillId="3" borderId="0" xfId="0" applyFont="1" applyFill="1"/>
    <xf numFmtId="0" fontId="4" fillId="3" borderId="1" xfId="0" applyFont="1" applyFill="1" applyBorder="1" applyAlignment="1">
      <alignment horizontal="center" vertical="center" wrapText="1"/>
    </xf>
    <xf numFmtId="10" fontId="3" fillId="3" borderId="1" xfId="2" applyNumberFormat="1" applyFont="1" applyFill="1" applyBorder="1" applyAlignment="1">
      <alignment horizontal="center"/>
    </xf>
    <xf numFmtId="0" fontId="10" fillId="3" borderId="0" xfId="0" applyFont="1" applyFill="1" applyAlignment="1">
      <alignment vertical="top"/>
    </xf>
    <xf numFmtId="0" fontId="3" fillId="3" borderId="0" xfId="1" applyFont="1" applyFill="1" applyAlignment="1">
      <alignment vertical="top"/>
    </xf>
    <xf numFmtId="0" fontId="0" fillId="3" borderId="0" xfId="0" applyFill="1" applyAlignment="1">
      <alignment vertical="top"/>
    </xf>
    <xf numFmtId="0" fontId="1" fillId="2" borderId="1" xfId="0" applyFont="1" applyFill="1" applyBorder="1" applyAlignment="1">
      <alignment horizontal="left" vertical="top"/>
    </xf>
    <xf numFmtId="0" fontId="0" fillId="2" borderId="3" xfId="0" applyFill="1" applyBorder="1" applyAlignment="1">
      <alignment horizontal="center" vertical="center"/>
    </xf>
    <xf numFmtId="10" fontId="3" fillId="2" borderId="1" xfId="0" applyNumberFormat="1" applyFont="1" applyFill="1" applyBorder="1" applyAlignment="1" applyProtection="1">
      <alignment horizontal="center" vertical="center"/>
      <protection locked="0"/>
    </xf>
    <xf numFmtId="38" fontId="3" fillId="2" borderId="1" xfId="0" applyNumberFormat="1" applyFont="1" applyFill="1" applyBorder="1" applyAlignment="1" applyProtection="1">
      <alignment horizontal="center" vertical="center"/>
      <protection locked="0"/>
    </xf>
    <xf numFmtId="164" fontId="3" fillId="2" borderId="1" xfId="0" applyNumberFormat="1" applyFont="1" applyFill="1" applyBorder="1" applyAlignment="1" applyProtection="1">
      <alignment horizontal="center"/>
      <protection locked="0"/>
    </xf>
    <xf numFmtId="0" fontId="7" fillId="3" borderId="0" xfId="0" applyFont="1" applyFill="1" applyAlignment="1">
      <alignment horizontal="center"/>
    </xf>
    <xf numFmtId="3" fontId="3" fillId="2" borderId="1" xfId="0" applyNumberFormat="1" applyFont="1" applyFill="1" applyBorder="1" applyAlignment="1" applyProtection="1">
      <alignment horizontal="center"/>
      <protection locked="0"/>
    </xf>
    <xf numFmtId="38" fontId="3" fillId="2" borderId="1" xfId="0" applyNumberFormat="1" applyFont="1" applyFill="1" applyBorder="1" applyAlignment="1" applyProtection="1">
      <alignment horizontal="center"/>
      <protection locked="0"/>
    </xf>
    <xf numFmtId="37" fontId="0" fillId="2" borderId="1" xfId="0" applyNumberFormat="1" applyFill="1" applyBorder="1" applyAlignment="1" applyProtection="1">
      <alignment horizontal="center" vertical="center"/>
      <protection locked="0"/>
    </xf>
    <xf numFmtId="9" fontId="1" fillId="3" borderId="1" xfId="3" applyFont="1" applyFill="1" applyBorder="1" applyAlignment="1">
      <alignment horizontal="center" wrapText="1"/>
    </xf>
    <xf numFmtId="0" fontId="1" fillId="3" borderId="5" xfId="0" applyFont="1" applyFill="1" applyBorder="1" applyAlignment="1">
      <alignment horizontal="left" vertical="center"/>
    </xf>
    <xf numFmtId="0" fontId="1" fillId="3" borderId="5" xfId="0" applyFont="1" applyFill="1" applyBorder="1" applyAlignment="1">
      <alignment horizontal="center" vertical="center" wrapText="1"/>
    </xf>
    <xf numFmtId="0" fontId="1" fillId="3" borderId="0" xfId="0" applyFont="1" applyFill="1" applyAlignment="1">
      <alignment wrapText="1"/>
    </xf>
    <xf numFmtId="9" fontId="1" fillId="3" borderId="0" xfId="3" applyFont="1" applyFill="1" applyBorder="1" applyAlignment="1">
      <alignment horizontal="center" wrapText="1"/>
    </xf>
    <xf numFmtId="9" fontId="1" fillId="3" borderId="0" xfId="3" applyFont="1" applyFill="1" applyBorder="1" applyAlignment="1">
      <alignment horizontal="left" wrapText="1"/>
    </xf>
    <xf numFmtId="0" fontId="5" fillId="3" borderId="0" xfId="0" applyFont="1" applyFill="1" applyAlignment="1">
      <alignment vertical="center"/>
    </xf>
    <xf numFmtId="0" fontId="0" fillId="3" borderId="0" xfId="0" applyFill="1" applyAlignment="1">
      <alignment horizontal="center"/>
    </xf>
    <xf numFmtId="0" fontId="7" fillId="3" borderId="0" xfId="0" applyFont="1" applyFill="1" applyAlignment="1">
      <alignment horizontal="center" wrapText="1"/>
    </xf>
    <xf numFmtId="0" fontId="8" fillId="3" borderId="0" xfId="0" applyFont="1" applyFill="1" applyAlignment="1">
      <alignment horizontal="left" vertical="top" wrapText="1"/>
    </xf>
    <xf numFmtId="0" fontId="17" fillId="3" borderId="0" xfId="0" applyFont="1" applyFill="1" applyAlignment="1">
      <alignment horizontal="right"/>
    </xf>
    <xf numFmtId="165" fontId="0" fillId="3" borderId="1" xfId="0" applyNumberFormat="1" applyFill="1" applyBorder="1" applyAlignment="1">
      <alignment horizontal="center" wrapText="1"/>
    </xf>
    <xf numFmtId="0" fontId="8" fillId="3" borderId="9" xfId="0" applyFont="1" applyFill="1" applyBorder="1" applyAlignment="1">
      <alignment wrapText="1"/>
    </xf>
    <xf numFmtId="0" fontId="7" fillId="3" borderId="9" xfId="0" applyFont="1" applyFill="1" applyBorder="1" applyAlignment="1">
      <alignment horizontal="center" wrapText="1"/>
    </xf>
    <xf numFmtId="0" fontId="0" fillId="3" borderId="10" xfId="0" applyFill="1" applyBorder="1"/>
    <xf numFmtId="0" fontId="18" fillId="3" borderId="0" xfId="0" applyFont="1" applyFill="1" applyAlignment="1">
      <alignment wrapText="1"/>
    </xf>
    <xf numFmtId="0" fontId="0" fillId="3" borderId="12" xfId="0" applyFill="1" applyBorder="1"/>
    <xf numFmtId="0" fontId="9" fillId="3" borderId="0" xfId="0" applyFont="1" applyFill="1" applyAlignment="1">
      <alignment horizontal="right" vertical="center"/>
    </xf>
    <xf numFmtId="0" fontId="9" fillId="3" borderId="0" xfId="0" applyFont="1" applyFill="1" applyAlignment="1">
      <alignment horizontal="right"/>
    </xf>
    <xf numFmtId="0" fontId="17" fillId="3" borderId="5" xfId="0" applyFont="1" applyFill="1" applyBorder="1" applyAlignment="1">
      <alignment horizontal="right"/>
    </xf>
    <xf numFmtId="0" fontId="0" fillId="3" borderId="14" xfId="0" applyFill="1" applyBorder="1"/>
    <xf numFmtId="0" fontId="1" fillId="3" borderId="8" xfId="0" applyFont="1" applyFill="1" applyBorder="1" applyAlignment="1">
      <alignment vertical="top"/>
    </xf>
    <xf numFmtId="0" fontId="0" fillId="3" borderId="11" xfId="0" applyFill="1" applyBorder="1" applyAlignment="1">
      <alignment vertical="top"/>
    </xf>
    <xf numFmtId="0" fontId="0" fillId="3" borderId="13" xfId="0" applyFill="1" applyBorder="1" applyAlignment="1">
      <alignment vertical="top"/>
    </xf>
    <xf numFmtId="0" fontId="7" fillId="3" borderId="5" xfId="0" applyFont="1" applyFill="1" applyBorder="1" applyAlignment="1">
      <alignment horizontal="center" wrapText="1"/>
    </xf>
    <xf numFmtId="0" fontId="0" fillId="3" borderId="5" xfId="0" applyFill="1" applyBorder="1"/>
    <xf numFmtId="0" fontId="7" fillId="3" borderId="5" xfId="0" applyFont="1" applyFill="1" applyBorder="1" applyAlignment="1">
      <alignment horizontal="center"/>
    </xf>
    <xf numFmtId="0" fontId="0" fillId="3" borderId="15" xfId="0" applyFill="1" applyBorder="1"/>
    <xf numFmtId="0" fontId="8" fillId="3" borderId="9" xfId="0" applyFont="1" applyFill="1" applyBorder="1" applyAlignment="1">
      <alignment vertical="center" wrapText="1"/>
    </xf>
    <xf numFmtId="165" fontId="0" fillId="2" borderId="1" xfId="0" applyNumberFormat="1" applyFill="1" applyBorder="1" applyAlignment="1" applyProtection="1">
      <alignment horizontal="center" vertical="center"/>
      <protection locked="0"/>
    </xf>
    <xf numFmtId="0" fontId="0" fillId="0" borderId="0" xfId="0" applyAlignment="1">
      <alignment horizontal="left"/>
    </xf>
    <xf numFmtId="0" fontId="12" fillId="3" borderId="0" xfId="0" applyFont="1" applyFill="1" applyAlignment="1">
      <alignment horizontal="center" vertical="center" wrapText="1"/>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164" fontId="4" fillId="3" borderId="1" xfId="0" applyNumberFormat="1" applyFont="1" applyFill="1" applyBorder="1" applyAlignment="1">
      <alignment horizontal="center" wrapText="1"/>
    </xf>
    <xf numFmtId="164" fontId="4" fillId="3" borderId="1" xfId="0" applyNumberFormat="1" applyFont="1" applyFill="1" applyBorder="1" applyAlignment="1">
      <alignment horizontal="center"/>
    </xf>
    <xf numFmtId="0" fontId="20" fillId="3" borderId="0" xfId="0" applyFont="1" applyFill="1"/>
    <xf numFmtId="0" fontId="23" fillId="3" borderId="0" xfId="0" applyFont="1" applyFill="1" applyAlignment="1">
      <alignment horizontal="left" vertical="center"/>
    </xf>
    <xf numFmtId="0" fontId="25" fillId="3" borderId="0" xfId="0" applyFont="1" applyFill="1" applyAlignment="1">
      <alignment vertical="center"/>
    </xf>
    <xf numFmtId="0" fontId="25" fillId="3" borderId="0" xfId="0" applyFont="1" applyFill="1" applyAlignment="1">
      <alignment horizontal="left" vertical="center"/>
    </xf>
    <xf numFmtId="0" fontId="25" fillId="0" borderId="0" xfId="0" applyFont="1" applyAlignment="1">
      <alignment vertical="center"/>
    </xf>
    <xf numFmtId="0" fontId="25" fillId="3" borderId="4" xfId="0" applyFont="1" applyFill="1" applyBorder="1" applyAlignment="1" applyProtection="1">
      <alignment horizontal="left" vertical="center"/>
      <protection locked="0"/>
    </xf>
    <xf numFmtId="0" fontId="24" fillId="3" borderId="4" xfId="0" applyFont="1" applyFill="1" applyBorder="1" applyProtection="1">
      <protection locked="0"/>
    </xf>
    <xf numFmtId="0" fontId="25" fillId="3" borderId="0" xfId="0" applyFont="1" applyFill="1" applyAlignment="1" applyProtection="1">
      <alignment vertical="center"/>
      <protection locked="0"/>
    </xf>
    <xf numFmtId="0" fontId="0" fillId="3" borderId="4" xfId="0" applyFill="1" applyBorder="1" applyProtection="1">
      <protection locked="0"/>
    </xf>
    <xf numFmtId="0" fontId="25" fillId="3" borderId="4" xfId="0" applyFont="1" applyFill="1" applyBorder="1" applyAlignment="1" applyProtection="1">
      <alignment vertical="center"/>
      <protection locked="0"/>
    </xf>
    <xf numFmtId="0" fontId="8" fillId="0" borderId="0" xfId="0" applyFont="1"/>
    <xf numFmtId="0" fontId="15" fillId="0" borderId="0" xfId="0" applyFont="1"/>
    <xf numFmtId="0" fontId="26" fillId="0" borderId="0" xfId="0" applyFont="1" applyAlignment="1">
      <alignment vertical="center" wrapText="1"/>
    </xf>
    <xf numFmtId="0" fontId="26" fillId="0" borderId="0" xfId="0" applyFont="1" applyAlignment="1">
      <alignment vertical="center"/>
    </xf>
    <xf numFmtId="0" fontId="15" fillId="0" borderId="0" xfId="0" applyFont="1" applyAlignment="1">
      <alignment wrapText="1"/>
    </xf>
    <xf numFmtId="0" fontId="27" fillId="0" borderId="0" xfId="0" applyFont="1" applyAlignment="1">
      <alignment vertical="center" wrapText="1"/>
    </xf>
    <xf numFmtId="0" fontId="29" fillId="0" borderId="0" xfId="0" applyFont="1" applyAlignment="1">
      <alignment vertical="center" wrapText="1"/>
    </xf>
    <xf numFmtId="0" fontId="15" fillId="4" borderId="0" xfId="0" applyFont="1" applyFill="1" applyAlignment="1">
      <alignment wrapText="1"/>
    </xf>
    <xf numFmtId="0" fontId="30" fillId="5" borderId="0" xfId="0" applyFont="1" applyFill="1" applyAlignment="1">
      <alignment vertical="top" wrapText="1"/>
    </xf>
    <xf numFmtId="0" fontId="8" fillId="0" borderId="0" xfId="0" applyFont="1" applyAlignment="1">
      <alignment wrapText="1"/>
    </xf>
    <xf numFmtId="0" fontId="31" fillId="0" borderId="0" xfId="0" applyFont="1" applyAlignment="1">
      <alignment wrapText="1"/>
    </xf>
    <xf numFmtId="0" fontId="15" fillId="0" borderId="0" xfId="0" applyFont="1" applyAlignment="1">
      <alignment horizontal="left" wrapText="1" indent="4"/>
    </xf>
    <xf numFmtId="0" fontId="15" fillId="5" borderId="0" xfId="0" applyFont="1" applyFill="1" applyAlignment="1">
      <alignment wrapText="1"/>
    </xf>
    <xf numFmtId="0" fontId="32" fillId="4" borderId="0" xfId="0" applyFont="1" applyFill="1" applyAlignment="1">
      <alignment wrapText="1"/>
    </xf>
    <xf numFmtId="0" fontId="32" fillId="0" borderId="0" xfId="0" applyFont="1"/>
    <xf numFmtId="0" fontId="8" fillId="4" borderId="0" xfId="0" applyFont="1" applyFill="1"/>
    <xf numFmtId="0" fontId="17" fillId="0" borderId="0" xfId="0" applyFont="1" applyAlignment="1">
      <alignment horizontal="right"/>
    </xf>
    <xf numFmtId="0" fontId="15" fillId="0" borderId="0" xfId="0" applyFont="1" applyAlignment="1">
      <alignment vertical="top" wrapText="1"/>
    </xf>
    <xf numFmtId="0" fontId="30" fillId="0" borderId="0" xfId="0" applyFont="1" applyAlignment="1">
      <alignment wrapText="1"/>
    </xf>
    <xf numFmtId="0" fontId="8" fillId="3" borderId="0" xfId="0" applyFont="1" applyFill="1" applyAlignment="1">
      <alignment vertical="center"/>
    </xf>
    <xf numFmtId="0" fontId="0" fillId="3" borderId="0" xfId="0" applyFill="1" applyAlignment="1">
      <alignment vertical="center"/>
    </xf>
    <xf numFmtId="0" fontId="31" fillId="3" borderId="5" xfId="0" applyFont="1" applyFill="1" applyBorder="1" applyAlignment="1">
      <alignment horizontal="center" vertical="center" wrapText="1"/>
    </xf>
    <xf numFmtId="0" fontId="32" fillId="0" borderId="0" xfId="0" applyFont="1" applyAlignment="1">
      <alignment vertical="center" wrapText="1"/>
    </xf>
    <xf numFmtId="0" fontId="7" fillId="3" borderId="0" xfId="0" applyFont="1" applyFill="1" applyAlignment="1">
      <alignment vertical="center"/>
    </xf>
    <xf numFmtId="0" fontId="0" fillId="0" borderId="0" xfId="0" applyAlignment="1">
      <alignment wrapText="1"/>
    </xf>
    <xf numFmtId="9" fontId="0" fillId="2" borderId="1" xfId="3" applyFont="1" applyFill="1" applyBorder="1" applyAlignment="1" applyProtection="1">
      <alignment horizontal="center" vertical="center"/>
      <protection locked="0"/>
    </xf>
    <xf numFmtId="0" fontId="15" fillId="4" borderId="0" xfId="0" applyFont="1" applyFill="1"/>
    <xf numFmtId="0" fontId="15" fillId="4" borderId="0" xfId="0" applyFont="1" applyFill="1" applyAlignment="1">
      <alignment horizontal="left" wrapText="1" indent="2"/>
    </xf>
    <xf numFmtId="0" fontId="4" fillId="0" borderId="0" xfId="0" applyFont="1" applyAlignment="1">
      <alignment vertical="top" wrapText="1"/>
    </xf>
    <xf numFmtId="0" fontId="9" fillId="0" borderId="0" xfId="0" applyFont="1" applyAlignment="1">
      <alignment horizontal="left"/>
    </xf>
    <xf numFmtId="0" fontId="31" fillId="0" borderId="0" xfId="0" applyFont="1"/>
    <xf numFmtId="3" fontId="4" fillId="3" borderId="0" xfId="0" applyNumberFormat="1" applyFont="1" applyFill="1" applyAlignment="1">
      <alignment horizontal="center" wrapText="1"/>
    </xf>
    <xf numFmtId="3" fontId="7" fillId="3" borderId="0" xfId="0" applyNumberFormat="1" applyFont="1" applyFill="1" applyProtection="1">
      <protection locked="0"/>
    </xf>
    <xf numFmtId="0" fontId="0" fillId="3" borderId="0" xfId="0" applyFill="1" applyProtection="1">
      <protection locked="0"/>
    </xf>
    <xf numFmtId="3" fontId="7" fillId="3" borderId="0" xfId="0" applyNumberFormat="1" applyFont="1" applyFill="1"/>
    <xf numFmtId="0" fontId="0" fillId="3" borderId="0" xfId="0" applyFill="1" applyAlignment="1" applyProtection="1">
      <alignment wrapText="1"/>
      <protection locked="0"/>
    </xf>
    <xf numFmtId="0" fontId="9" fillId="0" borderId="0" xfId="0" applyFont="1"/>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xf numFmtId="164" fontId="9" fillId="2" borderId="1" xfId="0" applyNumberFormat="1" applyFont="1" applyFill="1" applyBorder="1" applyProtection="1">
      <protection locked="0"/>
    </xf>
    <xf numFmtId="164" fontId="0" fillId="2" borderId="1" xfId="0" applyNumberFormat="1" applyFill="1" applyBorder="1" applyProtection="1">
      <protection locked="0"/>
    </xf>
    <xf numFmtId="0" fontId="38" fillId="3" borderId="0" xfId="0" applyFont="1" applyFill="1" applyAlignment="1">
      <alignment horizontal="left" vertical="top" wrapText="1"/>
    </xf>
    <xf numFmtId="3" fontId="3" fillId="0" borderId="0" xfId="0" applyNumberFormat="1" applyFont="1" applyAlignment="1">
      <alignment horizontal="center" wrapText="1"/>
    </xf>
    <xf numFmtId="0" fontId="4" fillId="3" borderId="0" xfId="0" applyFont="1" applyFill="1" applyAlignment="1">
      <alignment horizontal="center" wrapText="1"/>
    </xf>
    <xf numFmtId="0" fontId="7" fillId="0" borderId="0" xfId="0" applyFont="1" applyAlignment="1">
      <alignment horizontal="center" wrapText="1"/>
    </xf>
    <xf numFmtId="0" fontId="12" fillId="3" borderId="0" xfId="0" applyFont="1" applyFill="1" applyAlignment="1">
      <alignment horizontal="left" vertical="top" wrapText="1"/>
    </xf>
    <xf numFmtId="0" fontId="12" fillId="3" borderId="0" xfId="0" applyFont="1" applyFill="1" applyAlignment="1">
      <alignment wrapText="1"/>
    </xf>
    <xf numFmtId="0" fontId="11" fillId="3" borderId="0" xfId="0" applyFont="1" applyFill="1" applyAlignment="1">
      <alignment horizontal="center" wrapText="1"/>
    </xf>
    <xf numFmtId="0" fontId="13" fillId="3" borderId="0" xfId="0" applyFont="1" applyFill="1" applyAlignment="1">
      <alignment horizontal="center" wrapText="1"/>
    </xf>
    <xf numFmtId="0" fontId="30" fillId="4" borderId="0" xfId="0" applyFont="1" applyFill="1" applyAlignment="1">
      <alignment horizontal="left" vertical="top" wrapText="1"/>
    </xf>
    <xf numFmtId="0" fontId="0" fillId="4" borderId="0" xfId="0" applyFill="1"/>
    <xf numFmtId="0" fontId="0" fillId="3" borderId="0" xfId="0" applyFill="1" applyAlignment="1">
      <alignment wrapText="1"/>
    </xf>
    <xf numFmtId="0" fontId="10" fillId="3" borderId="0" xfId="0" applyFont="1" applyFill="1" applyAlignment="1">
      <alignment vertical="top" wrapText="1"/>
    </xf>
    <xf numFmtId="0" fontId="36" fillId="4" borderId="0" xfId="0" applyFont="1" applyFill="1" applyAlignment="1">
      <alignment vertical="center" wrapText="1"/>
    </xf>
    <xf numFmtId="0" fontId="0" fillId="0" borderId="0" xfId="0" applyAlignment="1">
      <alignment vertical="center" wrapText="1"/>
    </xf>
    <xf numFmtId="0" fontId="0" fillId="0" borderId="0" xfId="0" applyAlignment="1">
      <alignment wrapText="1"/>
    </xf>
    <xf numFmtId="9" fontId="1" fillId="3" borderId="2" xfId="3" applyFont="1" applyFill="1" applyBorder="1" applyAlignment="1">
      <alignment horizontal="left" wrapText="1"/>
    </xf>
    <xf numFmtId="0" fontId="0" fillId="0" borderId="6" xfId="0" applyBorder="1" applyAlignment="1">
      <alignment horizontal="left" wrapText="1"/>
    </xf>
    <xf numFmtId="0" fontId="0" fillId="0" borderId="3" xfId="0" applyBorder="1" applyAlignment="1">
      <alignment horizontal="left" wrapText="1"/>
    </xf>
    <xf numFmtId="0" fontId="36" fillId="4" borderId="0" xfId="0" applyFont="1" applyFill="1" applyAlignment="1">
      <alignment vertical="top" wrapText="1"/>
    </xf>
    <xf numFmtId="0" fontId="20" fillId="4" borderId="0" xfId="0" applyFont="1" applyFill="1" applyAlignment="1">
      <alignment wrapText="1"/>
    </xf>
    <xf numFmtId="0" fontId="37" fillId="0" borderId="0" xfId="0" applyFont="1" applyAlignment="1">
      <alignment horizontal="center" wrapText="1"/>
    </xf>
    <xf numFmtId="0" fontId="0" fillId="0" borderId="0" xfId="0" applyAlignment="1">
      <alignment horizontal="center"/>
    </xf>
    <xf numFmtId="0" fontId="1" fillId="0" borderId="0" xfId="0" applyFont="1" applyAlignment="1">
      <alignment wrapText="1"/>
    </xf>
    <xf numFmtId="0" fontId="0" fillId="2" borderId="0" xfId="0" applyFill="1" applyAlignment="1" applyProtection="1">
      <alignment wrapText="1"/>
      <protection locked="0"/>
    </xf>
    <xf numFmtId="0" fontId="9" fillId="0" borderId="0" xfId="0" applyFont="1" applyAlignment="1">
      <alignment wrapText="1"/>
    </xf>
    <xf numFmtId="0" fontId="8" fillId="0" borderId="0" xfId="0" applyFont="1" applyAlignment="1">
      <alignment wrapText="1"/>
    </xf>
    <xf numFmtId="0" fontId="0" fillId="0" borderId="0" xfId="0"/>
    <xf numFmtId="9" fontId="1" fillId="3" borderId="1" xfId="3" applyFont="1" applyFill="1" applyBorder="1" applyAlignment="1">
      <alignment horizontal="left" wrapText="1"/>
    </xf>
    <xf numFmtId="0" fontId="0" fillId="0" borderId="1" xfId="0" applyBorder="1" applyAlignment="1">
      <alignment horizontal="left" wrapText="1"/>
    </xf>
    <xf numFmtId="0" fontId="12" fillId="3" borderId="7" xfId="0" applyFont="1" applyFill="1" applyBorder="1" applyAlignment="1">
      <alignment horizontal="left" vertical="top" wrapText="1"/>
    </xf>
    <xf numFmtId="0" fontId="0" fillId="0" borderId="7" xfId="0" applyBorder="1" applyAlignment="1">
      <alignment wrapText="1"/>
    </xf>
    <xf numFmtId="0" fontId="32" fillId="3" borderId="0" xfId="0" applyFont="1" applyFill="1" applyAlignment="1">
      <alignment horizontal="left" vertical="top"/>
    </xf>
    <xf numFmtId="0" fontId="0" fillId="3" borderId="9" xfId="0" applyFill="1" applyBorder="1"/>
    <xf numFmtId="0" fontId="0" fillId="0" borderId="9" xfId="0" applyBorder="1"/>
    <xf numFmtId="0" fontId="0" fillId="3" borderId="7" xfId="0" applyFill="1" applyBorder="1" applyAlignment="1">
      <alignment wrapText="1"/>
    </xf>
  </cellXfs>
  <cellStyles count="4">
    <cellStyle name="Normal" xfId="0" builtinId="0"/>
    <cellStyle name="Normal 2" xfId="1" xr:uid="{00000000-0005-0000-0000-000001000000}"/>
    <cellStyle name="Percent" xfId="3" builtinId="5"/>
    <cellStyle name="Percent 2" xfId="2" xr:uid="{00000000-0005-0000-0000-00000300000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showGridLines="0" tabSelected="1" zoomScaleNormal="100" workbookViewId="0">
      <selection activeCell="B44" sqref="B44"/>
    </sheetView>
  </sheetViews>
  <sheetFormatPr defaultRowHeight="15" x14ac:dyDescent="0.25"/>
  <cols>
    <col min="1" max="1" width="2.140625" customWidth="1"/>
    <col min="2" max="2" width="117.28515625" customWidth="1"/>
  </cols>
  <sheetData>
    <row r="1" spans="2:2" ht="10.9" customHeight="1" x14ac:dyDescent="0.25"/>
    <row r="2" spans="2:2" ht="15.75" x14ac:dyDescent="0.25">
      <c r="B2" s="119" t="s">
        <v>141</v>
      </c>
    </row>
    <row r="3" spans="2:2" ht="15.75" x14ac:dyDescent="0.25">
      <c r="B3" s="104" t="s">
        <v>111</v>
      </c>
    </row>
    <row r="4" spans="2:2" ht="33" customHeight="1" x14ac:dyDescent="0.25">
      <c r="B4" s="126" t="s">
        <v>202</v>
      </c>
    </row>
    <row r="5" spans="2:2" ht="25.5" x14ac:dyDescent="0.25">
      <c r="B5" s="106" t="s">
        <v>112</v>
      </c>
    </row>
    <row r="6" spans="2:2" ht="9.75" customHeight="1" x14ac:dyDescent="0.25">
      <c r="B6" s="107"/>
    </row>
    <row r="7" spans="2:2" ht="81" customHeight="1" x14ac:dyDescent="0.25">
      <c r="B7" s="106" t="s">
        <v>152</v>
      </c>
    </row>
    <row r="8" spans="2:2" x14ac:dyDescent="0.25">
      <c r="B8" s="108"/>
    </row>
    <row r="9" spans="2:2" ht="25.5" x14ac:dyDescent="0.25">
      <c r="B9" s="109" t="s">
        <v>113</v>
      </c>
    </row>
    <row r="10" spans="2:2" x14ac:dyDescent="0.25">
      <c r="B10" s="108"/>
    </row>
    <row r="11" spans="2:2" ht="25.5" x14ac:dyDescent="0.25">
      <c r="B11" s="110" t="s">
        <v>114</v>
      </c>
    </row>
    <row r="12" spans="2:2" ht="9.6" customHeight="1" x14ac:dyDescent="0.25">
      <c r="B12" s="108"/>
    </row>
    <row r="13" spans="2:2" ht="15.6" customHeight="1" x14ac:dyDescent="0.25">
      <c r="B13" s="111" t="s">
        <v>138</v>
      </c>
    </row>
    <row r="14" spans="2:2" ht="29.25" customHeight="1" x14ac:dyDescent="0.25">
      <c r="B14" s="111" t="s">
        <v>201</v>
      </c>
    </row>
    <row r="15" spans="2:2" ht="6.6" customHeight="1" x14ac:dyDescent="0.25">
      <c r="B15" s="105"/>
    </row>
    <row r="16" spans="2:2" ht="16.5" customHeight="1" x14ac:dyDescent="0.25">
      <c r="B16" s="104" t="s">
        <v>115</v>
      </c>
    </row>
    <row r="17" spans="2:2" ht="88.15" customHeight="1" x14ac:dyDescent="0.25">
      <c r="B17" s="121" t="s">
        <v>139</v>
      </c>
    </row>
    <row r="18" spans="2:2" ht="5.45" customHeight="1" x14ac:dyDescent="0.25">
      <c r="B18" s="108"/>
    </row>
    <row r="19" spans="2:2" ht="15.75" customHeight="1" x14ac:dyDescent="0.25">
      <c r="B19" s="122" t="s">
        <v>116</v>
      </c>
    </row>
    <row r="20" spans="2:2" ht="20.45" customHeight="1" x14ac:dyDescent="0.25">
      <c r="B20" s="112" t="s">
        <v>153</v>
      </c>
    </row>
    <row r="21" spans="2:2" ht="29.25" x14ac:dyDescent="0.25">
      <c r="B21" s="108" t="s">
        <v>117</v>
      </c>
    </row>
    <row r="22" spans="2:2" ht="9" customHeight="1" x14ac:dyDescent="0.25">
      <c r="B22" s="105"/>
    </row>
    <row r="23" spans="2:2" ht="67.5" x14ac:dyDescent="0.25">
      <c r="B23" s="108" t="s">
        <v>118</v>
      </c>
    </row>
    <row r="24" spans="2:2" ht="9" customHeight="1" x14ac:dyDescent="0.25">
      <c r="B24" s="105"/>
    </row>
    <row r="25" spans="2:2" ht="15.75" x14ac:dyDescent="0.25">
      <c r="B25" s="113" t="s">
        <v>119</v>
      </c>
    </row>
    <row r="26" spans="2:2" ht="8.25" customHeight="1" x14ac:dyDescent="0.25">
      <c r="B26" s="114"/>
    </row>
    <row r="27" spans="2:2" ht="39.75" customHeight="1" x14ac:dyDescent="0.25">
      <c r="B27" s="108" t="s">
        <v>120</v>
      </c>
    </row>
    <row r="28" spans="2:2" ht="26.25" x14ac:dyDescent="0.25">
      <c r="B28" s="115" t="s">
        <v>121</v>
      </c>
    </row>
    <row r="29" spans="2:2" ht="8.25" customHeight="1" x14ac:dyDescent="0.25">
      <c r="B29" s="115"/>
    </row>
    <row r="30" spans="2:2" ht="39" x14ac:dyDescent="0.25">
      <c r="B30" s="116" t="s">
        <v>122</v>
      </c>
    </row>
    <row r="31" spans="2:2" ht="8.25" customHeight="1" x14ac:dyDescent="0.25">
      <c r="B31" s="105"/>
    </row>
    <row r="32" spans="2:2" ht="26.25" x14ac:dyDescent="0.25">
      <c r="B32" s="108" t="s">
        <v>123</v>
      </c>
    </row>
    <row r="33" spans="2:2" ht="9.75" customHeight="1" x14ac:dyDescent="0.25">
      <c r="B33" s="105"/>
    </row>
    <row r="34" spans="2:2" ht="15.75" x14ac:dyDescent="0.25">
      <c r="B34" s="119" t="s">
        <v>154</v>
      </c>
    </row>
    <row r="35" spans="2:2" ht="8.25" customHeight="1" x14ac:dyDescent="0.25">
      <c r="B35" s="130"/>
    </row>
    <row r="36" spans="2:2" ht="31.5" customHeight="1" x14ac:dyDescent="0.25">
      <c r="B36" s="111" t="s">
        <v>124</v>
      </c>
    </row>
    <row r="37" spans="2:2" ht="5.25" customHeight="1" x14ac:dyDescent="0.25">
      <c r="B37" s="130"/>
    </row>
    <row r="38" spans="2:2" ht="29.45" customHeight="1" x14ac:dyDescent="0.25">
      <c r="B38" s="131" t="s">
        <v>125</v>
      </c>
    </row>
    <row r="39" spans="2:2" ht="9.75" customHeight="1" x14ac:dyDescent="0.25">
      <c r="B39" s="105"/>
    </row>
    <row r="40" spans="2:2" ht="15.75" x14ac:dyDescent="0.25">
      <c r="B40" s="104" t="s">
        <v>126</v>
      </c>
    </row>
    <row r="41" spans="2:2" ht="6" customHeight="1" x14ac:dyDescent="0.25">
      <c r="B41" s="105"/>
    </row>
    <row r="42" spans="2:2" x14ac:dyDescent="0.25">
      <c r="B42" s="105" t="s">
        <v>127</v>
      </c>
    </row>
    <row r="43" spans="2:2" ht="9.75" customHeight="1" x14ac:dyDescent="0.25">
      <c r="B43" s="105"/>
    </row>
    <row r="44" spans="2:2" ht="15.75" x14ac:dyDescent="0.25">
      <c r="B44" s="104" t="s">
        <v>203</v>
      </c>
    </row>
    <row r="45" spans="2:2" ht="8.25" customHeight="1" x14ac:dyDescent="0.25">
      <c r="B45" s="105"/>
    </row>
    <row r="46" spans="2:2" x14ac:dyDescent="0.25">
      <c r="B46" s="105" t="s">
        <v>128</v>
      </c>
    </row>
    <row r="47" spans="2:2" ht="7.15" customHeight="1" x14ac:dyDescent="0.25">
      <c r="B47" s="105"/>
    </row>
    <row r="48" spans="2:2" ht="39" x14ac:dyDescent="0.25">
      <c r="B48" s="117" t="s">
        <v>140</v>
      </c>
    </row>
    <row r="49" spans="2:2" ht="1.1499999999999999" customHeight="1" x14ac:dyDescent="0.25"/>
    <row r="50" spans="2:2" x14ac:dyDescent="0.25">
      <c r="B50" s="118" t="s">
        <v>148</v>
      </c>
    </row>
  </sheetData>
  <sheetProtection algorithmName="SHA-512" hashValue="y4ft1ptd2OQIVaX6Vk0tTrvlgJiOnrRo9q3QIYFITituXeAs/q0FIWCtJLdwEoIlwJAi+wQkkYPkOax7yn3q/w==" saltValue="HpHyj2b4T8JwmErCP9pn6Q==" spinCount="100000" sheet="1" objects="1" scenarios="1"/>
  <pageMargins left="0.7" right="0.7"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83"/>
  <sheetViews>
    <sheetView showGridLines="0" topLeftCell="A11" zoomScaleNormal="100" workbookViewId="0">
      <selection activeCell="B17" sqref="B17"/>
    </sheetView>
  </sheetViews>
  <sheetFormatPr defaultColWidth="9.140625" defaultRowHeight="15" x14ac:dyDescent="0.25"/>
  <cols>
    <col min="1" max="1" width="2.140625" style="2" customWidth="1"/>
    <col min="2" max="2" width="15.28515625" style="15" customWidth="1"/>
    <col min="3" max="3" width="71" style="2" customWidth="1"/>
    <col min="4" max="4" width="27.140625" style="11" customWidth="1"/>
    <col min="5" max="5" width="23.140625" style="2" customWidth="1"/>
    <col min="6" max="6" width="6.140625" style="2" customWidth="1"/>
    <col min="7" max="16384" width="9.140625" style="2"/>
  </cols>
  <sheetData>
    <row r="1" spans="2:4" customFormat="1" ht="10.9" customHeight="1" x14ac:dyDescent="0.25"/>
    <row r="2" spans="2:4" ht="19.5" x14ac:dyDescent="0.3">
      <c r="B2" s="153" t="s">
        <v>62</v>
      </c>
      <c r="C2" s="154"/>
      <c r="D2" s="154"/>
    </row>
    <row r="3" spans="2:4" ht="19.5" x14ac:dyDescent="0.3">
      <c r="B3" s="12"/>
      <c r="C3" s="13"/>
      <c r="D3" s="13"/>
    </row>
    <row r="4" spans="2:4" ht="19.5" x14ac:dyDescent="0.3">
      <c r="B4" s="8" t="s">
        <v>61</v>
      </c>
      <c r="C4" s="10"/>
    </row>
    <row r="5" spans="2:4" ht="18" x14ac:dyDescent="0.25">
      <c r="B5" s="9"/>
      <c r="C5" s="9"/>
    </row>
    <row r="6" spans="2:4" ht="18" x14ac:dyDescent="0.3">
      <c r="B6" s="151" t="str">
        <f>"There are "&amp;COUNTBLANK(C9:C13)&amp;" contact information fields not filled out!"</f>
        <v>There are 5 contact information fields not filled out!</v>
      </c>
      <c r="C6" s="152"/>
      <c r="D6" s="152"/>
    </row>
    <row r="7" spans="2:4" ht="18" x14ac:dyDescent="0.3">
      <c r="B7" s="151" t="str">
        <f>"There are "&amp;COUNTBLANK(D17:D57)&amp;" questions you have not answered!"</f>
        <v>There are 17 questions you have not answered!</v>
      </c>
      <c r="C7" s="152"/>
      <c r="D7" s="152"/>
    </row>
    <row r="8" spans="2:4" ht="18" x14ac:dyDescent="0.3">
      <c r="B8" s="9"/>
      <c r="C8" s="14"/>
      <c r="D8" s="89"/>
    </row>
    <row r="9" spans="2:4" x14ac:dyDescent="0.25">
      <c r="B9" s="15" t="s">
        <v>0</v>
      </c>
      <c r="C9" s="1"/>
      <c r="D9" s="24" t="s">
        <v>47</v>
      </c>
    </row>
    <row r="10" spans="2:4" x14ac:dyDescent="0.25">
      <c r="B10" s="15" t="s">
        <v>1</v>
      </c>
      <c r="C10" s="1"/>
      <c r="D10" s="24" t="s">
        <v>47</v>
      </c>
    </row>
    <row r="11" spans="2:4" x14ac:dyDescent="0.25">
      <c r="B11" s="15" t="s">
        <v>2</v>
      </c>
      <c r="C11" s="1"/>
      <c r="D11" s="24" t="s">
        <v>47</v>
      </c>
    </row>
    <row r="12" spans="2:4" x14ac:dyDescent="0.25">
      <c r="B12" s="15" t="s">
        <v>3</v>
      </c>
      <c r="C12" s="1"/>
      <c r="D12" s="24" t="s">
        <v>47</v>
      </c>
    </row>
    <row r="13" spans="2:4" x14ac:dyDescent="0.25">
      <c r="B13" s="15" t="s">
        <v>4</v>
      </c>
      <c r="C13" s="1"/>
      <c r="D13" s="24" t="s">
        <v>47</v>
      </c>
    </row>
    <row r="14" spans="2:4" x14ac:dyDescent="0.25">
      <c r="B14" s="5"/>
      <c r="D14" s="16" t="s">
        <v>63</v>
      </c>
    </row>
    <row r="15" spans="2:4" ht="34.9" customHeight="1" x14ac:dyDescent="0.25">
      <c r="B15" s="5"/>
      <c r="C15" s="155" t="s">
        <v>204</v>
      </c>
      <c r="D15" s="156"/>
    </row>
    <row r="16" spans="2:4" ht="16.5" customHeight="1" x14ac:dyDescent="0.25">
      <c r="B16" s="17" t="s">
        <v>5</v>
      </c>
      <c r="C16" s="25"/>
      <c r="D16" s="91" t="s">
        <v>63</v>
      </c>
    </row>
    <row r="17" spans="2:4" ht="95.25" customHeight="1" x14ac:dyDescent="0.25">
      <c r="B17" s="5">
        <v>1</v>
      </c>
      <c r="C17" s="6" t="s">
        <v>200</v>
      </c>
      <c r="D17" s="7"/>
    </row>
    <row r="18" spans="2:4" ht="15" customHeight="1" x14ac:dyDescent="0.25">
      <c r="B18" s="5"/>
      <c r="C18" s="147" t="s">
        <v>63</v>
      </c>
      <c r="D18" s="90" t="s">
        <v>63</v>
      </c>
    </row>
    <row r="19" spans="2:4" ht="15.75" x14ac:dyDescent="0.25">
      <c r="B19" s="17" t="s">
        <v>129</v>
      </c>
      <c r="D19" s="91" t="s">
        <v>63</v>
      </c>
    </row>
    <row r="20" spans="2:4" ht="114" customHeight="1" x14ac:dyDescent="0.25">
      <c r="B20" s="5">
        <v>2</v>
      </c>
      <c r="C20" s="6" t="s">
        <v>161</v>
      </c>
      <c r="D20" s="7"/>
    </row>
    <row r="21" spans="2:4" x14ac:dyDescent="0.25">
      <c r="B21" s="5"/>
      <c r="C21" s="6"/>
      <c r="D21" s="16" t="s">
        <v>63</v>
      </c>
    </row>
    <row r="22" spans="2:4" ht="15.75" x14ac:dyDescent="0.25">
      <c r="B22" s="17" t="s">
        <v>6</v>
      </c>
      <c r="D22" s="16" t="s">
        <v>63</v>
      </c>
    </row>
    <row r="23" spans="2:4" ht="115.9" customHeight="1" x14ac:dyDescent="0.25">
      <c r="B23" s="5">
        <v>3</v>
      </c>
      <c r="C23" s="6" t="s">
        <v>162</v>
      </c>
      <c r="D23" s="7"/>
    </row>
    <row r="24" spans="2:4" ht="21.75" customHeight="1" x14ac:dyDescent="0.25">
      <c r="B24" s="17" t="s">
        <v>7</v>
      </c>
      <c r="D24" s="16" t="s">
        <v>63</v>
      </c>
    </row>
    <row r="25" spans="2:4" ht="60" x14ac:dyDescent="0.25">
      <c r="B25" s="5">
        <v>4</v>
      </c>
      <c r="C25" s="6" t="s">
        <v>163</v>
      </c>
      <c r="D25" s="7"/>
    </row>
    <row r="26" spans="2:4" ht="8.25" customHeight="1" x14ac:dyDescent="0.25">
      <c r="B26" s="5"/>
      <c r="C26" s="6"/>
      <c r="D26" s="16" t="s">
        <v>63</v>
      </c>
    </row>
    <row r="27" spans="2:4" ht="15.75" x14ac:dyDescent="0.25">
      <c r="B27" s="17" t="s">
        <v>12</v>
      </c>
      <c r="C27" s="18"/>
      <c r="D27" s="16" t="s">
        <v>63</v>
      </c>
    </row>
    <row r="28" spans="2:4" ht="58.15" customHeight="1" x14ac:dyDescent="0.25">
      <c r="B28" s="5">
        <v>5</v>
      </c>
      <c r="C28" s="6" t="s">
        <v>164</v>
      </c>
      <c r="D28" s="7"/>
    </row>
    <row r="29" spans="2:4" ht="7.9" customHeight="1" x14ac:dyDescent="0.25">
      <c r="B29" s="5"/>
      <c r="C29" s="6"/>
      <c r="D29" s="16" t="s">
        <v>63</v>
      </c>
    </row>
    <row r="30" spans="2:4" ht="15.75" x14ac:dyDescent="0.25">
      <c r="B30" s="17" t="s">
        <v>8</v>
      </c>
      <c r="D30" s="16" t="s">
        <v>63</v>
      </c>
    </row>
    <row r="31" spans="2:4" ht="93" customHeight="1" x14ac:dyDescent="0.25">
      <c r="B31" s="5">
        <v>6</v>
      </c>
      <c r="C31" s="6" t="s">
        <v>165</v>
      </c>
      <c r="D31" s="7"/>
    </row>
    <row r="32" spans="2:4" x14ac:dyDescent="0.25">
      <c r="B32" s="5"/>
      <c r="C32" s="6"/>
      <c r="D32" s="16" t="s">
        <v>63</v>
      </c>
    </row>
    <row r="33" spans="2:4" ht="15.75" x14ac:dyDescent="0.25">
      <c r="B33" s="17" t="s">
        <v>9</v>
      </c>
      <c r="D33" s="16" t="s">
        <v>63</v>
      </c>
    </row>
    <row r="34" spans="2:4" ht="204.6" customHeight="1" x14ac:dyDescent="0.25">
      <c r="B34" s="5">
        <v>7</v>
      </c>
      <c r="C34" s="6" t="s">
        <v>166</v>
      </c>
      <c r="D34" s="7"/>
    </row>
    <row r="35" spans="2:4" ht="2.25" customHeight="1" x14ac:dyDescent="0.25">
      <c r="B35" s="5"/>
      <c r="C35" s="6"/>
      <c r="D35" s="16" t="s">
        <v>63</v>
      </c>
    </row>
    <row r="36" spans="2:4" ht="15.75" x14ac:dyDescent="0.25">
      <c r="B36" s="17" t="s">
        <v>10</v>
      </c>
      <c r="D36" s="16" t="s">
        <v>63</v>
      </c>
    </row>
    <row r="37" spans="2:4" ht="45" x14ac:dyDescent="0.25">
      <c r="B37" s="5">
        <v>8</v>
      </c>
      <c r="C37" s="6" t="s">
        <v>167</v>
      </c>
      <c r="D37" s="16" t="s">
        <v>63</v>
      </c>
    </row>
    <row r="38" spans="2:4" ht="30" x14ac:dyDescent="0.25">
      <c r="C38" s="6" t="s">
        <v>109</v>
      </c>
      <c r="D38" s="7"/>
    </row>
    <row r="39" spans="2:4" ht="45" x14ac:dyDescent="0.25">
      <c r="B39" s="5"/>
      <c r="C39" s="6" t="s">
        <v>58</v>
      </c>
      <c r="D39" s="7"/>
    </row>
    <row r="40" spans="2:4" ht="75" x14ac:dyDescent="0.25">
      <c r="B40" s="5"/>
      <c r="C40" s="6" t="s">
        <v>168</v>
      </c>
      <c r="D40" s="7"/>
    </row>
    <row r="41" spans="2:4" ht="12.75" customHeight="1" x14ac:dyDescent="0.25">
      <c r="B41" s="5"/>
      <c r="C41" s="6"/>
      <c r="D41" s="16" t="s">
        <v>63</v>
      </c>
    </row>
    <row r="42" spans="2:4" ht="15.75" x14ac:dyDescent="0.25">
      <c r="B42" s="104" t="s">
        <v>13</v>
      </c>
      <c r="D42" s="16" t="s">
        <v>63</v>
      </c>
    </row>
    <row r="43" spans="2:4" ht="60" x14ac:dyDescent="0.25">
      <c r="B43" s="5">
        <v>9</v>
      </c>
      <c r="C43" s="6" t="s">
        <v>170</v>
      </c>
      <c r="D43" s="16" t="s">
        <v>63</v>
      </c>
    </row>
    <row r="44" spans="2:4" ht="29.45" customHeight="1" x14ac:dyDescent="0.25">
      <c r="C44" s="6" t="s">
        <v>169</v>
      </c>
      <c r="D44" s="7"/>
    </row>
    <row r="45" spans="2:4" ht="18" customHeight="1" x14ac:dyDescent="0.25">
      <c r="B45" s="5"/>
      <c r="C45" s="6" t="s">
        <v>110</v>
      </c>
      <c r="D45" s="7"/>
    </row>
    <row r="46" spans="2:4" ht="6.6" customHeight="1" x14ac:dyDescent="0.25">
      <c r="B46" s="5"/>
      <c r="C46" s="6"/>
      <c r="D46" s="16" t="s">
        <v>63</v>
      </c>
    </row>
    <row r="47" spans="2:4" ht="6.6" customHeight="1" x14ac:dyDescent="0.25">
      <c r="B47" s="5"/>
      <c r="C47" s="20"/>
      <c r="D47" s="16" t="s">
        <v>63</v>
      </c>
    </row>
    <row r="48" spans="2:4" ht="15.75" x14ac:dyDescent="0.25">
      <c r="B48" s="3" t="s">
        <v>11</v>
      </c>
      <c r="C48" s="4"/>
      <c r="D48" s="16" t="s">
        <v>63</v>
      </c>
    </row>
    <row r="49" spans="2:4" ht="60" x14ac:dyDescent="0.25">
      <c r="B49" s="21">
        <v>10</v>
      </c>
      <c r="C49" s="6" t="s">
        <v>171</v>
      </c>
      <c r="D49" s="16" t="s">
        <v>63</v>
      </c>
    </row>
    <row r="50" spans="2:4" x14ac:dyDescent="0.25">
      <c r="B50" s="5"/>
      <c r="C50" s="2" t="s">
        <v>172</v>
      </c>
      <c r="D50" s="7"/>
    </row>
    <row r="51" spans="2:4" x14ac:dyDescent="0.25">
      <c r="B51" s="5"/>
      <c r="C51" s="2" t="s">
        <v>173</v>
      </c>
      <c r="D51" s="7"/>
    </row>
    <row r="52" spans="2:4" x14ac:dyDescent="0.25">
      <c r="B52" s="5"/>
      <c r="C52" s="16" t="s">
        <v>63</v>
      </c>
      <c r="D52" s="16" t="s">
        <v>63</v>
      </c>
    </row>
    <row r="53" spans="2:4" ht="15.75" x14ac:dyDescent="0.25">
      <c r="B53" s="3" t="s">
        <v>14</v>
      </c>
      <c r="D53" s="16" t="s">
        <v>63</v>
      </c>
    </row>
    <row r="54" spans="2:4" ht="45" x14ac:dyDescent="0.25">
      <c r="B54" s="5">
        <v>11</v>
      </c>
      <c r="C54" s="22" t="s">
        <v>174</v>
      </c>
      <c r="D54" s="16" t="s">
        <v>63</v>
      </c>
    </row>
    <row r="55" spans="2:4" ht="22.15" customHeight="1" x14ac:dyDescent="0.25">
      <c r="C55" s="19" t="s">
        <v>177</v>
      </c>
      <c r="D55" s="7"/>
    </row>
    <row r="56" spans="2:4" ht="21" customHeight="1" x14ac:dyDescent="0.25">
      <c r="C56" s="19" t="s">
        <v>176</v>
      </c>
      <c r="D56" s="7"/>
    </row>
    <row r="57" spans="2:4" ht="33" customHeight="1" x14ac:dyDescent="0.25">
      <c r="C57" s="22" t="s">
        <v>175</v>
      </c>
      <c r="D57" s="7"/>
    </row>
    <row r="58" spans="2:4" ht="13.9" customHeight="1" x14ac:dyDescent="0.25">
      <c r="C58" s="127"/>
      <c r="D58" s="16" t="s">
        <v>63</v>
      </c>
    </row>
    <row r="67" ht="109.5" customHeight="1" x14ac:dyDescent="0.25"/>
    <row r="68" ht="30.75" customHeight="1" x14ac:dyDescent="0.25"/>
    <row r="69" ht="33.75" customHeight="1" x14ac:dyDescent="0.25"/>
    <row r="70" ht="18" customHeight="1" x14ac:dyDescent="0.25"/>
    <row r="75" ht="96" customHeight="1" x14ac:dyDescent="0.25"/>
    <row r="76" ht="76.5" customHeight="1" x14ac:dyDescent="0.25"/>
    <row r="77" ht="64.5" customHeight="1" x14ac:dyDescent="0.25"/>
    <row r="78" ht="18.75" customHeight="1" x14ac:dyDescent="0.25"/>
    <row r="83" ht="111" customHeight="1" x14ac:dyDescent="0.25"/>
  </sheetData>
  <sheetProtection algorithmName="SHA-512" hashValue="2mrUgPZuxtDW8OYkW+/xuolLSt7cXgaJ+l/j2JGNk3wMXdDgTvttDJbV/hqMXqPzVModWQ+1ESnfjlOfxtHN4w==" saltValue="5s4uDACMCZJPUBgph5nfMw==" spinCount="100000" sheet="1" objects="1" scenarios="1"/>
  <mergeCells count="4">
    <mergeCell ref="B7:D7"/>
    <mergeCell ref="B2:D2"/>
    <mergeCell ref="C15:D15"/>
    <mergeCell ref="B6:D6"/>
  </mergeCells>
  <printOptions horizontalCentered="1"/>
  <pageMargins left="0.7" right="0.28437499999999999" top="0.888645833" bottom="0.58770833333333306" header="0.3" footer="0.3"/>
  <pageSetup orientation="landscape" r:id="rId1"/>
  <headerFooter differentFirst="1">
    <oddHeader>&amp;A&amp;RPage &amp;P</oddHeader>
  </headerFooter>
  <rowBreaks count="3" manualBreakCount="3">
    <brk id="20" max="3" man="1"/>
    <brk id="31" max="3" man="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84"/>
  <sheetViews>
    <sheetView showGridLines="0" topLeftCell="A12" zoomScaleNormal="100" zoomScaleSheetLayoutView="90" workbookViewId="0">
      <selection activeCell="C10" sqref="C10"/>
    </sheetView>
  </sheetViews>
  <sheetFormatPr defaultColWidth="9.140625" defaultRowHeight="15" x14ac:dyDescent="0.25"/>
  <cols>
    <col min="1" max="1" width="2.140625" style="2" customWidth="1"/>
    <col min="2" max="2" width="3.28515625" style="15" customWidth="1"/>
    <col min="3" max="3" width="59.42578125" style="2" customWidth="1"/>
    <col min="4" max="4" width="19.28515625" style="2" customWidth="1"/>
    <col min="5" max="5" width="19.7109375" style="2" customWidth="1"/>
    <col min="6" max="6" width="3.42578125" style="2" customWidth="1"/>
    <col min="7" max="7" width="12.140625" style="2" customWidth="1"/>
    <col min="8" max="16384" width="9.140625" style="2"/>
  </cols>
  <sheetData>
    <row r="1" spans="2:5" ht="10.9" customHeight="1" x14ac:dyDescent="0.25"/>
    <row r="2" spans="2:5" ht="19.5" x14ac:dyDescent="0.3">
      <c r="B2" s="153" t="s">
        <v>64</v>
      </c>
      <c r="C2" s="154"/>
      <c r="D2" s="154"/>
      <c r="E2" s="157"/>
    </row>
    <row r="3" spans="2:5" ht="19.5" x14ac:dyDescent="0.3">
      <c r="B3" s="12"/>
      <c r="C3" s="13"/>
      <c r="D3" s="13"/>
      <c r="E3" s="22"/>
    </row>
    <row r="4" spans="2:5" ht="15" customHeight="1" x14ac:dyDescent="0.3">
      <c r="B4" s="8" t="s">
        <v>61</v>
      </c>
      <c r="C4" s="10"/>
      <c r="D4" s="11"/>
    </row>
    <row r="5" spans="2:5" ht="18" x14ac:dyDescent="0.3">
      <c r="B5" s="9"/>
      <c r="C5" s="14"/>
      <c r="D5" s="14"/>
    </row>
    <row r="6" spans="2:5" ht="18" x14ac:dyDescent="0.3">
      <c r="B6" s="151" t="str">
        <f>"There are "&amp;COUNTBLANK(D11:E44)&amp;" questions you have not answered!"</f>
        <v>There are 24 questions you have not answered!</v>
      </c>
      <c r="C6" s="152"/>
      <c r="D6" s="152"/>
    </row>
    <row r="7" spans="2:5" ht="5.45" customHeight="1" x14ac:dyDescent="0.3">
      <c r="B7" s="9"/>
      <c r="C7" s="14"/>
      <c r="D7" s="14"/>
    </row>
    <row r="8" spans="2:5" ht="27" customHeight="1" x14ac:dyDescent="0.25">
      <c r="C8" s="159" t="s">
        <v>204</v>
      </c>
      <c r="D8" s="160"/>
      <c r="E8" s="160"/>
    </row>
    <row r="9" spans="2:5" ht="20.45" customHeight="1" x14ac:dyDescent="0.25">
      <c r="B9" s="123" t="s">
        <v>143</v>
      </c>
      <c r="C9" s="124"/>
      <c r="D9" s="136" t="s">
        <v>63</v>
      </c>
      <c r="E9" s="138" t="s">
        <v>63</v>
      </c>
    </row>
    <row r="10" spans="2:5" ht="57" customHeight="1" x14ac:dyDescent="0.25">
      <c r="B10" s="5">
        <v>1</v>
      </c>
      <c r="C10" s="27" t="s">
        <v>178</v>
      </c>
      <c r="D10" s="138" t="s">
        <v>63</v>
      </c>
      <c r="E10" s="138" t="s">
        <v>63</v>
      </c>
    </row>
    <row r="11" spans="2:5" ht="30" x14ac:dyDescent="0.25">
      <c r="B11" s="5"/>
      <c r="C11" s="27" t="s">
        <v>179</v>
      </c>
      <c r="D11" s="7"/>
      <c r="E11" s="138" t="s">
        <v>63</v>
      </c>
    </row>
    <row r="12" spans="2:5" ht="30" x14ac:dyDescent="0.25">
      <c r="B12" s="5"/>
      <c r="C12" s="27" t="s">
        <v>180</v>
      </c>
      <c r="D12" s="7"/>
      <c r="E12" s="138" t="s">
        <v>63</v>
      </c>
    </row>
    <row r="13" spans="2:5" x14ac:dyDescent="0.25">
      <c r="B13" s="5"/>
      <c r="C13" s="27"/>
      <c r="D13" s="26" t="s">
        <v>63</v>
      </c>
      <c r="E13" s="138" t="s">
        <v>63</v>
      </c>
    </row>
    <row r="14" spans="2:5" ht="19.899999999999999" customHeight="1" x14ac:dyDescent="0.25">
      <c r="B14" s="123" t="s">
        <v>144</v>
      </c>
      <c r="D14" s="138" t="s">
        <v>63</v>
      </c>
      <c r="E14" s="138" t="s">
        <v>63</v>
      </c>
    </row>
    <row r="15" spans="2:5" ht="55.9" customHeight="1" x14ac:dyDescent="0.25">
      <c r="B15" s="5">
        <v>2</v>
      </c>
      <c r="C15" s="27" t="s">
        <v>181</v>
      </c>
      <c r="D15" s="149" t="s">
        <v>198</v>
      </c>
      <c r="E15" s="149" t="s">
        <v>199</v>
      </c>
    </row>
    <row r="16" spans="2:5" ht="6" customHeight="1" x14ac:dyDescent="0.25">
      <c r="B16" s="5"/>
      <c r="C16" s="31"/>
      <c r="D16" s="26" t="s">
        <v>75</v>
      </c>
      <c r="E16" s="26" t="s">
        <v>63</v>
      </c>
    </row>
    <row r="17" spans="2:6" ht="18" customHeight="1" x14ac:dyDescent="0.25">
      <c r="B17" s="5"/>
      <c r="C17" s="27" t="s">
        <v>145</v>
      </c>
      <c r="D17" s="7"/>
      <c r="E17" s="7"/>
    </row>
    <row r="18" spans="2:6" ht="18" customHeight="1" x14ac:dyDescent="0.25">
      <c r="B18" s="5"/>
      <c r="C18" s="27" t="s">
        <v>192</v>
      </c>
      <c r="D18" s="7"/>
      <c r="E18" s="7"/>
    </row>
    <row r="19" spans="2:6" ht="18" customHeight="1" x14ac:dyDescent="0.25">
      <c r="B19" s="5"/>
      <c r="C19" s="27" t="s">
        <v>146</v>
      </c>
      <c r="D19" s="7"/>
      <c r="E19" s="7"/>
    </row>
    <row r="20" spans="2:6" ht="18" customHeight="1" x14ac:dyDescent="0.25">
      <c r="B20" s="5"/>
      <c r="C20" s="27" t="s">
        <v>147</v>
      </c>
      <c r="D20" s="7"/>
      <c r="E20" s="7"/>
    </row>
    <row r="21" spans="2:6" x14ac:dyDescent="0.25">
      <c r="B21" s="5"/>
      <c r="C21" s="27"/>
      <c r="D21" s="138" t="s">
        <v>63</v>
      </c>
      <c r="E21" s="138" t="s">
        <v>63</v>
      </c>
    </row>
    <row r="22" spans="2:6" ht="15.75" x14ac:dyDescent="0.25">
      <c r="B22" s="17" t="s">
        <v>15</v>
      </c>
      <c r="D22" s="138" t="s">
        <v>63</v>
      </c>
      <c r="E22" s="138" t="s">
        <v>63</v>
      </c>
    </row>
    <row r="23" spans="2:6" ht="120" x14ac:dyDescent="0.25">
      <c r="B23" s="5">
        <v>3</v>
      </c>
      <c r="C23" s="27" t="s">
        <v>182</v>
      </c>
      <c r="D23" s="135" t="s">
        <v>196</v>
      </c>
      <c r="E23" s="135" t="s">
        <v>197</v>
      </c>
    </row>
    <row r="24" spans="2:6" ht="10.15" customHeight="1" x14ac:dyDescent="0.25">
      <c r="B24" s="5"/>
      <c r="C24" s="132"/>
      <c r="D24" s="138" t="s">
        <v>63</v>
      </c>
      <c r="E24" s="138" t="s">
        <v>63</v>
      </c>
      <c r="F24" s="148"/>
    </row>
    <row r="25" spans="2:6" ht="32.25" customHeight="1" x14ac:dyDescent="0.25">
      <c r="B25" s="5"/>
      <c r="C25" s="27" t="s">
        <v>130</v>
      </c>
      <c r="D25" s="129"/>
      <c r="E25" s="7"/>
      <c r="F25"/>
    </row>
    <row r="26" spans="2:6" ht="30" x14ac:dyDescent="0.25">
      <c r="B26" s="5"/>
      <c r="C26" s="27" t="s">
        <v>131</v>
      </c>
      <c r="D26" s="129"/>
      <c r="E26" s="7"/>
      <c r="F26"/>
    </row>
    <row r="27" spans="2:6" x14ac:dyDescent="0.25">
      <c r="B27" s="5"/>
      <c r="C27" s="27"/>
      <c r="D27" s="138" t="s">
        <v>63</v>
      </c>
      <c r="E27" s="138" t="s">
        <v>63</v>
      </c>
    </row>
    <row r="28" spans="2:6" ht="15.75" x14ac:dyDescent="0.25">
      <c r="B28" s="29" t="s">
        <v>16</v>
      </c>
      <c r="D28" s="138" t="s">
        <v>63</v>
      </c>
      <c r="E28" s="138" t="s">
        <v>63</v>
      </c>
    </row>
    <row r="29" spans="2:6" ht="177.6" customHeight="1" x14ac:dyDescent="0.25">
      <c r="B29" s="5">
        <v>4</v>
      </c>
      <c r="C29" s="27" t="s">
        <v>193</v>
      </c>
      <c r="D29" s="138" t="s">
        <v>63</v>
      </c>
      <c r="E29" s="138" t="s">
        <v>63</v>
      </c>
    </row>
    <row r="30" spans="2:6" ht="30" x14ac:dyDescent="0.25">
      <c r="B30" s="5"/>
      <c r="C30" s="6" t="s">
        <v>59</v>
      </c>
      <c r="D30" s="7"/>
      <c r="E30" s="138" t="s">
        <v>63</v>
      </c>
    </row>
    <row r="31" spans="2:6" ht="30" x14ac:dyDescent="0.25">
      <c r="B31" s="5"/>
      <c r="C31" s="6" t="s">
        <v>60</v>
      </c>
      <c r="D31" s="7"/>
      <c r="E31" s="138" t="s">
        <v>63</v>
      </c>
    </row>
    <row r="32" spans="2:6" x14ac:dyDescent="0.25">
      <c r="B32" s="5"/>
      <c r="C32" s="30"/>
      <c r="D32" s="138" t="s">
        <v>63</v>
      </c>
      <c r="E32" s="138" t="s">
        <v>63</v>
      </c>
    </row>
    <row r="33" spans="2:6" ht="4.1500000000000004" hidden="1" customHeight="1" x14ac:dyDescent="0.25">
      <c r="B33" s="5"/>
      <c r="C33" s="28"/>
      <c r="D33" s="138" t="s">
        <v>63</v>
      </c>
      <c r="E33" s="138" t="s">
        <v>63</v>
      </c>
    </row>
    <row r="34" spans="2:6" x14ac:dyDescent="0.25">
      <c r="B34" s="158" t="s">
        <v>17</v>
      </c>
      <c r="C34" s="157"/>
      <c r="D34" s="138" t="s">
        <v>63</v>
      </c>
      <c r="E34" s="138" t="s">
        <v>63</v>
      </c>
    </row>
    <row r="35" spans="2:6" ht="105" x14ac:dyDescent="0.25">
      <c r="B35" s="5">
        <v>5</v>
      </c>
      <c r="C35" s="27" t="s">
        <v>183</v>
      </c>
      <c r="D35" s="135" t="s">
        <v>184</v>
      </c>
      <c r="E35" s="135" t="s">
        <v>185</v>
      </c>
    </row>
    <row r="36" spans="2:6" ht="7.15" customHeight="1" x14ac:dyDescent="0.25">
      <c r="B36" s="5"/>
      <c r="C36" s="27"/>
      <c r="D36" s="26" t="s">
        <v>63</v>
      </c>
      <c r="E36" s="26" t="s">
        <v>63</v>
      </c>
    </row>
    <row r="37" spans="2:6" ht="54" customHeight="1" x14ac:dyDescent="0.25">
      <c r="B37" s="5"/>
      <c r="C37" s="27" t="s">
        <v>194</v>
      </c>
      <c r="D37" s="7"/>
      <c r="E37" s="7"/>
      <c r="F37"/>
    </row>
    <row r="38" spans="2:6" ht="48.6" customHeight="1" x14ac:dyDescent="0.25">
      <c r="B38" s="5"/>
      <c r="C38" s="27" t="s">
        <v>132</v>
      </c>
      <c r="D38" s="7"/>
      <c r="E38" s="7"/>
      <c r="F38"/>
    </row>
    <row r="39" spans="2:6" ht="28.9" customHeight="1" x14ac:dyDescent="0.25">
      <c r="B39" s="5"/>
      <c r="C39" s="28" t="s">
        <v>133</v>
      </c>
      <c r="D39" s="138" t="s">
        <v>63</v>
      </c>
      <c r="E39" s="138" t="s">
        <v>63</v>
      </c>
    </row>
    <row r="40" spans="2:6" ht="15.6" customHeight="1" x14ac:dyDescent="0.25">
      <c r="B40" s="158" t="s">
        <v>134</v>
      </c>
      <c r="C40" s="157"/>
      <c r="D40" s="138" t="s">
        <v>63</v>
      </c>
      <c r="E40" s="138" t="s">
        <v>63</v>
      </c>
    </row>
    <row r="41" spans="2:6" ht="105" x14ac:dyDescent="0.25">
      <c r="B41" s="5">
        <v>6</v>
      </c>
      <c r="C41" s="27" t="s">
        <v>195</v>
      </c>
      <c r="D41" s="135" t="s">
        <v>186</v>
      </c>
      <c r="E41" s="135" t="s">
        <v>185</v>
      </c>
    </row>
    <row r="42" spans="2:6" ht="9.6" customHeight="1" x14ac:dyDescent="0.25">
      <c r="B42" s="5"/>
      <c r="C42" s="27"/>
      <c r="D42" s="138" t="s">
        <v>63</v>
      </c>
      <c r="E42" s="138" t="s">
        <v>63</v>
      </c>
    </row>
    <row r="43" spans="2:6" ht="30" x14ac:dyDescent="0.25">
      <c r="B43" s="5"/>
      <c r="C43" s="31" t="s">
        <v>135</v>
      </c>
      <c r="D43" s="7"/>
      <c r="E43" s="7"/>
      <c r="F43"/>
    </row>
    <row r="44" spans="2:6" ht="30" x14ac:dyDescent="0.25">
      <c r="B44" s="5"/>
      <c r="C44" s="27" t="s">
        <v>136</v>
      </c>
      <c r="D44" s="7"/>
      <c r="E44" s="7"/>
      <c r="F44"/>
    </row>
    <row r="45" spans="2:6" ht="35.450000000000003" customHeight="1" x14ac:dyDescent="0.25">
      <c r="C45" s="139" t="s">
        <v>137</v>
      </c>
      <c r="D45" s="138" t="s">
        <v>63</v>
      </c>
      <c r="E45" s="138" t="s">
        <v>63</v>
      </c>
    </row>
    <row r="46" spans="2:6" x14ac:dyDescent="0.25">
      <c r="C46" s="137"/>
      <c r="D46" s="137"/>
      <c r="E46" s="137"/>
    </row>
    <row r="84" spans="6:6" x14ac:dyDescent="0.25">
      <c r="F84" s="15"/>
    </row>
  </sheetData>
  <sheetProtection algorithmName="SHA-512" hashValue="kcwZjVLGUhOlna5Cs/nS3hzVmJM6IqIKZ58VHYS7LVzo6gAdFLpbY2dUm85dNEi/Qt5R1RdQX7V4RiQwLvL2ig==" saltValue="VVPUN+nW0gnxmWbyelhN0w==" spinCount="100000" sheet="1" objects="1" scenarios="1"/>
  <mergeCells count="5">
    <mergeCell ref="B6:D6"/>
    <mergeCell ref="B2:E2"/>
    <mergeCell ref="B40:C40"/>
    <mergeCell ref="B34:C34"/>
    <mergeCell ref="C8:E8"/>
  </mergeCells>
  <printOptions horizontalCentered="1" gridLines="1"/>
  <pageMargins left="0.7" right="0.7" top="0.88800000000000001" bottom="0.75" header="0.3" footer="0.3"/>
  <pageSetup scale="87" orientation="portrait" r:id="rId1"/>
  <headerFooter differentFirst="1">
    <oddHeader>&amp;A&amp;RPage &amp;P</oddHeader>
  </headerFooter>
  <rowBreaks count="2" manualBreakCount="2">
    <brk id="27"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77"/>
  <sheetViews>
    <sheetView showGridLines="0" zoomScaleNormal="100" workbookViewId="0">
      <selection activeCell="C10" sqref="C10"/>
    </sheetView>
  </sheetViews>
  <sheetFormatPr defaultColWidth="9.140625" defaultRowHeight="15" x14ac:dyDescent="0.25"/>
  <cols>
    <col min="1" max="1" width="2.140625" style="2" customWidth="1"/>
    <col min="2" max="2" width="4.140625" style="5" customWidth="1"/>
    <col min="3" max="3" width="61.28515625" style="2" customWidth="1"/>
    <col min="4" max="4" width="15.5703125" style="2" customWidth="1"/>
    <col min="5" max="5" width="15.7109375" style="2" customWidth="1"/>
    <col min="6" max="7" width="15.5703125" style="2" customWidth="1"/>
    <col min="8" max="8" width="3.7109375" style="2" customWidth="1"/>
    <col min="9" max="16384" width="9.140625" style="2"/>
  </cols>
  <sheetData>
    <row r="1" spans="2:9" ht="10.9" customHeight="1" x14ac:dyDescent="0.25"/>
    <row r="2" spans="2:9" ht="19.5" customHeight="1" x14ac:dyDescent="0.3">
      <c r="B2" s="153" t="s">
        <v>65</v>
      </c>
      <c r="C2" s="153"/>
      <c r="D2" s="153"/>
      <c r="E2" s="161"/>
      <c r="F2" s="161"/>
      <c r="G2" s="161"/>
    </row>
    <row r="3" spans="2:9" ht="19.5" customHeight="1" x14ac:dyDescent="0.3">
      <c r="B3" s="12"/>
      <c r="C3" s="12"/>
      <c r="D3" s="12"/>
    </row>
    <row r="4" spans="2:9" x14ac:dyDescent="0.25">
      <c r="B4" s="49" t="s">
        <v>61</v>
      </c>
      <c r="C4" s="50"/>
    </row>
    <row r="5" spans="2:9" ht="33.6" customHeight="1" x14ac:dyDescent="0.25">
      <c r="B5" s="162" t="s">
        <v>77</v>
      </c>
      <c r="C5" s="163"/>
      <c r="D5" s="163"/>
      <c r="E5" s="163"/>
      <c r="F5" s="164"/>
    </row>
    <row r="6" spans="2:9" ht="18" x14ac:dyDescent="0.25">
      <c r="B6" s="151" t="str">
        <f>"There are "&amp;COUNTBLANK(D9:F71)&amp;" questions you have not answered!"</f>
        <v>There are 29 questions you have not answered!</v>
      </c>
      <c r="C6" s="151"/>
      <c r="G6" s="43"/>
      <c r="H6" s="43"/>
      <c r="I6" s="43"/>
    </row>
    <row r="7" spans="2:9" ht="5.45" customHeight="1" x14ac:dyDescent="0.25">
      <c r="C7" s="33"/>
      <c r="D7" s="43"/>
      <c r="E7" s="43"/>
      <c r="F7" s="43"/>
      <c r="G7" s="43"/>
      <c r="H7" s="43"/>
      <c r="I7" s="43"/>
    </row>
    <row r="8" spans="2:9" ht="15.6" customHeight="1" x14ac:dyDescent="0.25">
      <c r="B8" s="46" t="s">
        <v>66</v>
      </c>
      <c r="D8" s="43"/>
      <c r="E8" s="43"/>
      <c r="F8" s="43"/>
      <c r="H8" s="43"/>
      <c r="I8" s="43"/>
    </row>
    <row r="9" spans="2:9" ht="46.15" customHeight="1" x14ac:dyDescent="0.25">
      <c r="B9" s="5">
        <v>1</v>
      </c>
      <c r="C9" s="27" t="s">
        <v>187</v>
      </c>
      <c r="D9" s="44" t="s">
        <v>24</v>
      </c>
      <c r="E9" s="44" t="s">
        <v>27</v>
      </c>
      <c r="F9" s="44" t="s">
        <v>25</v>
      </c>
      <c r="G9" s="44" t="s">
        <v>26</v>
      </c>
      <c r="H9" s="43"/>
      <c r="I9" s="43"/>
    </row>
    <row r="10" spans="2:9" x14ac:dyDescent="0.25">
      <c r="C10" s="2" t="s">
        <v>68</v>
      </c>
      <c r="D10" s="53"/>
      <c r="E10" s="53"/>
      <c r="F10" s="53"/>
      <c r="G10" s="93">
        <f>SUM(D10:F10)</f>
        <v>0</v>
      </c>
      <c r="H10" s="43"/>
      <c r="I10" s="43"/>
    </row>
    <row r="11" spans="2:9" x14ac:dyDescent="0.25">
      <c r="C11" s="2" t="s">
        <v>67</v>
      </c>
      <c r="D11" s="53"/>
      <c r="E11" s="53"/>
      <c r="F11" s="53"/>
      <c r="G11" s="93">
        <f>SUM(D11:F11)</f>
        <v>0</v>
      </c>
      <c r="H11" s="43"/>
      <c r="I11" s="43"/>
    </row>
    <row r="12" spans="2:9" ht="16.899999999999999" customHeight="1" x14ac:dyDescent="0.25">
      <c r="C12" s="34" t="s">
        <v>28</v>
      </c>
      <c r="D12" s="92">
        <f>SUM(D10:D11)</f>
        <v>0</v>
      </c>
      <c r="E12" s="92">
        <f t="shared" ref="E12:F12" si="0">SUM(E10:E11)</f>
        <v>0</v>
      </c>
      <c r="F12" s="92">
        <f t="shared" si="0"/>
        <v>0</v>
      </c>
      <c r="G12" s="92">
        <f>SUM(G10:G11)</f>
        <v>0</v>
      </c>
      <c r="H12" s="43"/>
      <c r="I12" s="43"/>
    </row>
    <row r="13" spans="2:9" ht="49.15" customHeight="1" x14ac:dyDescent="0.25">
      <c r="B13" s="165" t="s">
        <v>206</v>
      </c>
      <c r="C13" s="166"/>
      <c r="D13" s="150" t="s">
        <v>75</v>
      </c>
      <c r="E13" s="150" t="s">
        <v>75</v>
      </c>
      <c r="F13" s="150" t="s">
        <v>75</v>
      </c>
      <c r="G13" s="150" t="s">
        <v>75</v>
      </c>
      <c r="H13" s="43"/>
      <c r="I13" s="43"/>
    </row>
    <row r="14" spans="2:9" ht="15.75" x14ac:dyDescent="0.25">
      <c r="B14" s="46" t="s">
        <v>18</v>
      </c>
      <c r="D14" s="54" t="s">
        <v>75</v>
      </c>
      <c r="E14" s="26" t="s">
        <v>75</v>
      </c>
      <c r="F14" s="26" t="s">
        <v>75</v>
      </c>
      <c r="G14" s="43"/>
      <c r="H14" s="43"/>
      <c r="I14" s="43"/>
    </row>
    <row r="15" spans="2:9" x14ac:dyDescent="0.25">
      <c r="B15" s="47" t="s">
        <v>188</v>
      </c>
      <c r="D15" s="54" t="s">
        <v>75</v>
      </c>
      <c r="E15" s="26" t="s">
        <v>75</v>
      </c>
      <c r="F15" s="26" t="s">
        <v>75</v>
      </c>
      <c r="G15" s="43"/>
      <c r="H15" s="43"/>
      <c r="I15" s="43"/>
    </row>
    <row r="16" spans="2:9" x14ac:dyDescent="0.25">
      <c r="C16" s="37"/>
      <c r="D16" s="54" t="s">
        <v>75</v>
      </c>
      <c r="E16" s="26" t="s">
        <v>75</v>
      </c>
      <c r="F16" s="26" t="s">
        <v>75</v>
      </c>
      <c r="G16" s="43"/>
      <c r="H16" s="43"/>
      <c r="I16" s="43"/>
    </row>
    <row r="17" spans="2:9" x14ac:dyDescent="0.25">
      <c r="B17" s="5">
        <v>2</v>
      </c>
      <c r="C17" s="38" t="s">
        <v>19</v>
      </c>
      <c r="D17" s="55"/>
      <c r="E17" s="26" t="s">
        <v>75</v>
      </c>
      <c r="F17" s="26" t="s">
        <v>75</v>
      </c>
      <c r="G17" s="43"/>
      <c r="H17" s="43"/>
      <c r="I17" s="43"/>
    </row>
    <row r="18" spans="2:9" x14ac:dyDescent="0.25">
      <c r="C18" s="37"/>
      <c r="D18" s="54" t="s">
        <v>75</v>
      </c>
      <c r="E18" s="26" t="s">
        <v>75</v>
      </c>
      <c r="F18" s="26" t="s">
        <v>75</v>
      </c>
      <c r="G18" s="43"/>
      <c r="H18" s="43"/>
      <c r="I18" s="43"/>
    </row>
    <row r="19" spans="2:9" x14ac:dyDescent="0.25">
      <c r="B19" s="15" t="s">
        <v>107</v>
      </c>
      <c r="C19" s="38"/>
      <c r="D19" s="54" t="s">
        <v>75</v>
      </c>
      <c r="E19" s="26" t="s">
        <v>75</v>
      </c>
      <c r="F19" s="26" t="s">
        <v>75</v>
      </c>
      <c r="G19" s="43"/>
      <c r="H19" s="43"/>
      <c r="I19" s="43"/>
    </row>
    <row r="20" spans="2:9" ht="17.25" customHeight="1" x14ac:dyDescent="0.25">
      <c r="C20" s="37" t="s">
        <v>69</v>
      </c>
      <c r="D20" s="55"/>
      <c r="E20" s="26" t="s">
        <v>75</v>
      </c>
      <c r="F20" s="26" t="s">
        <v>75</v>
      </c>
      <c r="G20" s="43"/>
      <c r="H20" s="43"/>
      <c r="I20" s="43"/>
    </row>
    <row r="21" spans="2:9" x14ac:dyDescent="0.25">
      <c r="C21" s="35" t="s">
        <v>70</v>
      </c>
      <c r="D21" s="55"/>
      <c r="E21" s="26" t="s">
        <v>75</v>
      </c>
      <c r="F21" s="26" t="s">
        <v>75</v>
      </c>
      <c r="G21" s="43"/>
      <c r="H21" s="43"/>
      <c r="I21" s="43"/>
    </row>
    <row r="22" spans="2:9" x14ac:dyDescent="0.25">
      <c r="C22" s="39" t="s">
        <v>71</v>
      </c>
      <c r="D22" s="55"/>
      <c r="E22" s="26" t="s">
        <v>75</v>
      </c>
      <c r="F22" s="26" t="s">
        <v>75</v>
      </c>
      <c r="G22" s="43"/>
      <c r="H22" s="43"/>
      <c r="I22" s="43"/>
    </row>
    <row r="23" spans="2:9" x14ac:dyDescent="0.25">
      <c r="C23" s="35" t="s">
        <v>72</v>
      </c>
      <c r="D23" s="55"/>
      <c r="E23" s="26" t="s">
        <v>75</v>
      </c>
      <c r="F23" s="26" t="s">
        <v>75</v>
      </c>
      <c r="G23" s="43"/>
      <c r="H23" s="43"/>
      <c r="I23" s="43"/>
    </row>
    <row r="24" spans="2:9" x14ac:dyDescent="0.25">
      <c r="C24" s="35" t="s">
        <v>73</v>
      </c>
      <c r="D24" s="55"/>
      <c r="E24" s="26" t="s">
        <v>75</v>
      </c>
      <c r="F24" s="26" t="s">
        <v>75</v>
      </c>
      <c r="G24" s="43"/>
      <c r="H24" s="43"/>
      <c r="I24" s="43"/>
    </row>
    <row r="25" spans="2:9" x14ac:dyDescent="0.25">
      <c r="C25" s="35" t="s">
        <v>74</v>
      </c>
      <c r="D25" s="55"/>
      <c r="E25" s="26" t="s">
        <v>75</v>
      </c>
      <c r="F25" s="26" t="s">
        <v>75</v>
      </c>
      <c r="G25" s="43"/>
      <c r="H25" s="43"/>
      <c r="I25" s="43"/>
    </row>
    <row r="26" spans="2:9" x14ac:dyDescent="0.25">
      <c r="C26" s="37"/>
      <c r="D26" s="54" t="s">
        <v>75</v>
      </c>
      <c r="E26" s="26" t="s">
        <v>75</v>
      </c>
      <c r="F26" s="26" t="s">
        <v>75</v>
      </c>
      <c r="G26" s="43"/>
      <c r="H26" s="43"/>
      <c r="I26" s="43"/>
    </row>
    <row r="27" spans="2:9" x14ac:dyDescent="0.25">
      <c r="B27" s="15" t="s">
        <v>108</v>
      </c>
      <c r="C27" s="38"/>
      <c r="D27" s="54" t="s">
        <v>75</v>
      </c>
      <c r="E27" s="26" t="s">
        <v>75</v>
      </c>
      <c r="F27" s="26" t="s">
        <v>75</v>
      </c>
      <c r="G27" s="43"/>
      <c r="H27" s="43"/>
      <c r="I27" s="43"/>
    </row>
    <row r="28" spans="2:9" x14ac:dyDescent="0.25">
      <c r="C28" s="37" t="s">
        <v>69</v>
      </c>
      <c r="D28" s="45">
        <f t="shared" ref="D28:D33" si="1">IFERROR(D20/$D$17,0)</f>
        <v>0</v>
      </c>
      <c r="E28" s="26" t="s">
        <v>75</v>
      </c>
      <c r="F28" s="26" t="s">
        <v>75</v>
      </c>
      <c r="G28" s="43"/>
      <c r="H28" s="43"/>
      <c r="I28" s="43"/>
    </row>
    <row r="29" spans="2:9" x14ac:dyDescent="0.25">
      <c r="C29" s="35" t="s">
        <v>70</v>
      </c>
      <c r="D29" s="45">
        <f t="shared" si="1"/>
        <v>0</v>
      </c>
      <c r="E29" s="26" t="s">
        <v>75</v>
      </c>
      <c r="F29" s="26" t="s">
        <v>75</v>
      </c>
      <c r="G29" s="43"/>
      <c r="H29" s="43"/>
      <c r="I29" s="43"/>
    </row>
    <row r="30" spans="2:9" x14ac:dyDescent="0.25">
      <c r="C30" s="39" t="s">
        <v>71</v>
      </c>
      <c r="D30" s="45">
        <f t="shared" si="1"/>
        <v>0</v>
      </c>
      <c r="E30" s="26" t="s">
        <v>75</v>
      </c>
      <c r="F30" s="26" t="s">
        <v>75</v>
      </c>
      <c r="G30" s="43"/>
      <c r="H30" s="43"/>
      <c r="I30" s="43"/>
    </row>
    <row r="31" spans="2:9" x14ac:dyDescent="0.25">
      <c r="C31" s="35" t="s">
        <v>72</v>
      </c>
      <c r="D31" s="45">
        <f t="shared" si="1"/>
        <v>0</v>
      </c>
      <c r="E31" s="26" t="s">
        <v>75</v>
      </c>
      <c r="F31" s="26" t="s">
        <v>75</v>
      </c>
      <c r="G31" s="43"/>
      <c r="H31" s="43"/>
      <c r="I31" s="43"/>
    </row>
    <row r="32" spans="2:9" x14ac:dyDescent="0.25">
      <c r="C32" s="35" t="s">
        <v>73</v>
      </c>
      <c r="D32" s="45">
        <f t="shared" si="1"/>
        <v>0</v>
      </c>
      <c r="E32" s="26" t="s">
        <v>75</v>
      </c>
      <c r="F32" s="26" t="s">
        <v>75</v>
      </c>
      <c r="G32" s="43"/>
      <c r="H32" s="43"/>
      <c r="I32" s="43"/>
    </row>
    <row r="33" spans="2:9" x14ac:dyDescent="0.25">
      <c r="C33" s="35" t="s">
        <v>74</v>
      </c>
      <c r="D33" s="45">
        <f t="shared" si="1"/>
        <v>0</v>
      </c>
      <c r="E33" s="26" t="s">
        <v>75</v>
      </c>
      <c r="F33" s="26" t="s">
        <v>75</v>
      </c>
      <c r="G33" s="43"/>
      <c r="H33" s="43"/>
      <c r="I33" s="43"/>
    </row>
    <row r="34" spans="2:9" x14ac:dyDescent="0.25">
      <c r="C34" s="37"/>
      <c r="D34" s="54" t="s">
        <v>75</v>
      </c>
      <c r="E34" s="26" t="s">
        <v>75</v>
      </c>
      <c r="F34" s="26" t="s">
        <v>75</v>
      </c>
      <c r="G34" s="43"/>
      <c r="H34" s="43"/>
      <c r="I34" s="43"/>
    </row>
    <row r="35" spans="2:9" ht="30" x14ac:dyDescent="0.25">
      <c r="B35" s="5">
        <v>5</v>
      </c>
      <c r="C35" s="38" t="s">
        <v>20</v>
      </c>
      <c r="D35" s="54" t="s">
        <v>75</v>
      </c>
      <c r="E35" s="26" t="s">
        <v>75</v>
      </c>
      <c r="F35" s="26" t="s">
        <v>75</v>
      </c>
      <c r="G35" s="43"/>
      <c r="H35" s="43"/>
      <c r="I35" s="43"/>
    </row>
    <row r="36" spans="2:9" x14ac:dyDescent="0.25">
      <c r="C36" s="37" t="s">
        <v>69</v>
      </c>
      <c r="D36" s="56"/>
      <c r="E36" s="26" t="s">
        <v>75</v>
      </c>
      <c r="F36" s="26" t="s">
        <v>75</v>
      </c>
      <c r="G36" s="94" t="str">
        <f>IF(D36&gt;D20, "Should not be greater than value in #3a", "")</f>
        <v/>
      </c>
      <c r="H36" s="43"/>
      <c r="I36" s="43"/>
    </row>
    <row r="37" spans="2:9" x14ac:dyDescent="0.25">
      <c r="C37" s="35" t="s">
        <v>70</v>
      </c>
      <c r="D37" s="56"/>
      <c r="E37" s="26" t="s">
        <v>75</v>
      </c>
      <c r="F37" s="26" t="s">
        <v>75</v>
      </c>
      <c r="G37" s="94" t="str">
        <f>IF(D37&gt;D21, "Should not be greater than value in #3b", "")</f>
        <v/>
      </c>
      <c r="H37" s="43"/>
      <c r="I37" s="43"/>
    </row>
    <row r="38" spans="2:9" x14ac:dyDescent="0.25">
      <c r="C38" s="39" t="s">
        <v>71</v>
      </c>
      <c r="D38" s="56"/>
      <c r="E38" s="26" t="s">
        <v>75</v>
      </c>
      <c r="F38" s="26" t="s">
        <v>75</v>
      </c>
      <c r="G38" s="94" t="str">
        <f>IF(D38&gt;D22, "Should not be greater than value in #3c", "")</f>
        <v/>
      </c>
      <c r="H38" s="43"/>
      <c r="I38" s="43"/>
    </row>
    <row r="39" spans="2:9" x14ac:dyDescent="0.25">
      <c r="C39" s="35" t="s">
        <v>72</v>
      </c>
      <c r="D39" s="56"/>
      <c r="E39" s="26" t="s">
        <v>75</v>
      </c>
      <c r="F39" s="26" t="s">
        <v>75</v>
      </c>
      <c r="G39" s="94" t="str">
        <f>IF(D39&gt;D23, "Should not be greater than value in #3d", "")</f>
        <v/>
      </c>
      <c r="H39" s="43"/>
      <c r="I39" s="43"/>
    </row>
    <row r="40" spans="2:9" x14ac:dyDescent="0.25">
      <c r="C40" s="35" t="s">
        <v>73</v>
      </c>
      <c r="D40" s="56"/>
      <c r="E40" s="26" t="s">
        <v>75</v>
      </c>
      <c r="F40" s="26" t="s">
        <v>75</v>
      </c>
      <c r="G40" s="94" t="str">
        <f>IF(D40&gt;D24, "Should not be greater than value in #3e", "")</f>
        <v/>
      </c>
      <c r="H40" s="43"/>
      <c r="I40" s="43"/>
    </row>
    <row r="41" spans="2:9" x14ac:dyDescent="0.25">
      <c r="C41" s="35" t="s">
        <v>74</v>
      </c>
      <c r="D41" s="56"/>
      <c r="E41" s="26" t="s">
        <v>75</v>
      </c>
      <c r="F41" s="26" t="s">
        <v>75</v>
      </c>
      <c r="G41" s="94" t="str">
        <f>IF(D41&gt;D25, "Should not be greater than value in #3f", "")</f>
        <v/>
      </c>
      <c r="H41" s="43"/>
      <c r="I41" s="43"/>
    </row>
    <row r="42" spans="2:9" x14ac:dyDescent="0.25">
      <c r="C42" s="37"/>
      <c r="D42" s="26" t="s">
        <v>75</v>
      </c>
      <c r="E42" s="26" t="s">
        <v>75</v>
      </c>
      <c r="F42" s="26" t="s">
        <v>75</v>
      </c>
      <c r="G42" s="43"/>
      <c r="H42" s="43"/>
      <c r="I42" s="43"/>
    </row>
    <row r="43" spans="2:9" ht="30" x14ac:dyDescent="0.25">
      <c r="B43" s="5">
        <v>6</v>
      </c>
      <c r="C43" s="38" t="s">
        <v>21</v>
      </c>
      <c r="D43" s="26" t="s">
        <v>75</v>
      </c>
      <c r="E43" s="26" t="s">
        <v>75</v>
      </c>
      <c r="F43" s="26" t="s">
        <v>75</v>
      </c>
      <c r="G43" s="43"/>
      <c r="H43" s="43"/>
      <c r="I43" s="43"/>
    </row>
    <row r="44" spans="2:9" x14ac:dyDescent="0.25">
      <c r="C44" s="37" t="s">
        <v>69</v>
      </c>
      <c r="D44" s="45">
        <f>IFERROR(D36/$D$17,0)</f>
        <v>0</v>
      </c>
      <c r="E44" s="26" t="s">
        <v>75</v>
      </c>
      <c r="F44" s="26" t="s">
        <v>75</v>
      </c>
      <c r="G44" s="43"/>
      <c r="H44" s="43"/>
      <c r="I44" s="43"/>
    </row>
    <row r="45" spans="2:9" x14ac:dyDescent="0.25">
      <c r="C45" s="35" t="s">
        <v>70</v>
      </c>
      <c r="D45" s="45">
        <f t="shared" ref="D45:D49" si="2">IFERROR(D37/$D$17,0)</f>
        <v>0</v>
      </c>
      <c r="E45" s="26" t="s">
        <v>75</v>
      </c>
      <c r="F45" s="26" t="s">
        <v>75</v>
      </c>
      <c r="G45" s="43"/>
      <c r="H45" s="43"/>
      <c r="I45" s="43"/>
    </row>
    <row r="46" spans="2:9" x14ac:dyDescent="0.25">
      <c r="C46" s="39" t="s">
        <v>71</v>
      </c>
      <c r="D46" s="45">
        <f t="shared" si="2"/>
        <v>0</v>
      </c>
      <c r="E46" s="26" t="s">
        <v>75</v>
      </c>
      <c r="F46" s="26" t="s">
        <v>75</v>
      </c>
      <c r="G46" s="43"/>
      <c r="H46" s="43"/>
      <c r="I46" s="43"/>
    </row>
    <row r="47" spans="2:9" x14ac:dyDescent="0.25">
      <c r="C47" s="35" t="s">
        <v>72</v>
      </c>
      <c r="D47" s="45">
        <f t="shared" si="2"/>
        <v>0</v>
      </c>
      <c r="E47" s="26" t="s">
        <v>75</v>
      </c>
      <c r="F47" s="26" t="s">
        <v>75</v>
      </c>
      <c r="G47" s="43"/>
      <c r="H47" s="43"/>
      <c r="I47" s="43"/>
    </row>
    <row r="48" spans="2:9" x14ac:dyDescent="0.25">
      <c r="C48" s="35" t="s">
        <v>73</v>
      </c>
      <c r="D48" s="45">
        <f t="shared" si="2"/>
        <v>0</v>
      </c>
      <c r="E48" s="26" t="s">
        <v>75</v>
      </c>
      <c r="F48" s="26" t="s">
        <v>75</v>
      </c>
      <c r="G48" s="43"/>
      <c r="H48" s="43"/>
      <c r="I48" s="43"/>
    </row>
    <row r="49" spans="2:9" x14ac:dyDescent="0.25">
      <c r="C49" s="35" t="s">
        <v>74</v>
      </c>
      <c r="D49" s="45">
        <f t="shared" si="2"/>
        <v>0</v>
      </c>
      <c r="E49" s="26" t="s">
        <v>75</v>
      </c>
      <c r="F49" s="26" t="s">
        <v>75</v>
      </c>
      <c r="G49" s="43"/>
      <c r="H49" s="43"/>
      <c r="I49" s="43"/>
    </row>
    <row r="50" spans="2:9" x14ac:dyDescent="0.25">
      <c r="C50" s="35"/>
      <c r="D50" s="26" t="s">
        <v>75</v>
      </c>
      <c r="E50" s="26" t="s">
        <v>75</v>
      </c>
      <c r="F50" s="26" t="s">
        <v>75</v>
      </c>
      <c r="G50" s="43"/>
      <c r="H50" s="43"/>
      <c r="I50" s="43"/>
    </row>
    <row r="51" spans="2:9" ht="30" x14ac:dyDescent="0.25">
      <c r="B51" s="5">
        <v>7</v>
      </c>
      <c r="C51" s="38" t="s">
        <v>22</v>
      </c>
      <c r="D51" s="26" t="s">
        <v>75</v>
      </c>
      <c r="E51" s="26" t="s">
        <v>75</v>
      </c>
      <c r="F51" s="26" t="s">
        <v>75</v>
      </c>
      <c r="G51" s="43"/>
      <c r="H51" s="43"/>
      <c r="I51" s="43"/>
    </row>
    <row r="52" spans="2:9" x14ac:dyDescent="0.25">
      <c r="C52" s="37" t="s">
        <v>69</v>
      </c>
      <c r="D52" s="52"/>
      <c r="E52" s="26" t="s">
        <v>75</v>
      </c>
      <c r="F52" s="26" t="s">
        <v>75</v>
      </c>
      <c r="G52" s="94" t="str">
        <f>IF(D52&gt;D36, "Should not be greater than value in #5a", "")</f>
        <v/>
      </c>
      <c r="H52" s="43"/>
      <c r="I52" s="43"/>
    </row>
    <row r="53" spans="2:9" x14ac:dyDescent="0.25">
      <c r="C53" s="35" t="s">
        <v>70</v>
      </c>
      <c r="D53" s="52"/>
      <c r="E53" s="26" t="s">
        <v>75</v>
      </c>
      <c r="F53" s="26" t="s">
        <v>75</v>
      </c>
      <c r="G53" s="94" t="str">
        <f>IF(D53&gt;D37, "Should not be greater than value in #5b", "")</f>
        <v/>
      </c>
      <c r="H53" s="43"/>
      <c r="I53" s="43"/>
    </row>
    <row r="54" spans="2:9" x14ac:dyDescent="0.25">
      <c r="C54" s="39" t="s">
        <v>71</v>
      </c>
      <c r="D54" s="52"/>
      <c r="E54" s="26" t="s">
        <v>75</v>
      </c>
      <c r="F54" s="26" t="s">
        <v>75</v>
      </c>
      <c r="G54" s="94" t="str">
        <f>IF(D54&gt;D38, "Should not be greater than value in #5c", "")</f>
        <v/>
      </c>
      <c r="H54" s="43"/>
      <c r="I54" s="43"/>
    </row>
    <row r="55" spans="2:9" x14ac:dyDescent="0.25">
      <c r="C55" s="35" t="s">
        <v>72</v>
      </c>
      <c r="D55" s="52"/>
      <c r="E55" s="26" t="s">
        <v>75</v>
      </c>
      <c r="F55" s="26" t="s">
        <v>75</v>
      </c>
      <c r="G55" s="94" t="str">
        <f>IF(D55&gt;D39, "Should not be greater than value in #5d", "")</f>
        <v/>
      </c>
      <c r="H55" s="43"/>
      <c r="I55" s="43"/>
    </row>
    <row r="56" spans="2:9" x14ac:dyDescent="0.25">
      <c r="C56" s="35" t="s">
        <v>73</v>
      </c>
      <c r="D56" s="52"/>
      <c r="E56" s="26" t="s">
        <v>75</v>
      </c>
      <c r="F56" s="26" t="s">
        <v>75</v>
      </c>
      <c r="G56" s="94" t="str">
        <f>IF(D56&gt;D40, "Should not be greater than value in #5e", "")</f>
        <v/>
      </c>
      <c r="H56" s="43"/>
      <c r="I56" s="43"/>
    </row>
    <row r="57" spans="2:9" x14ac:dyDescent="0.25">
      <c r="C57" s="35" t="s">
        <v>74</v>
      </c>
      <c r="D57" s="52"/>
      <c r="E57" s="26" t="s">
        <v>75</v>
      </c>
      <c r="F57" s="26" t="s">
        <v>75</v>
      </c>
      <c r="G57" s="94" t="str">
        <f>IF(D57&gt;D41, "Should not be greater than value in #5f", "")</f>
        <v/>
      </c>
      <c r="H57" s="43"/>
      <c r="I57" s="43"/>
    </row>
    <row r="58" spans="2:9" x14ac:dyDescent="0.25">
      <c r="C58" s="37"/>
      <c r="D58" s="26" t="s">
        <v>75</v>
      </c>
      <c r="E58" s="26" t="s">
        <v>75</v>
      </c>
      <c r="F58" s="26" t="s">
        <v>75</v>
      </c>
      <c r="G58" s="43"/>
      <c r="H58" s="43"/>
      <c r="I58" s="43"/>
    </row>
    <row r="59" spans="2:9" ht="30" x14ac:dyDescent="0.25">
      <c r="B59" s="5">
        <v>8</v>
      </c>
      <c r="C59" s="38" t="s">
        <v>23</v>
      </c>
      <c r="D59" s="26" t="s">
        <v>75</v>
      </c>
      <c r="E59" s="26" t="s">
        <v>75</v>
      </c>
      <c r="F59" s="26" t="s">
        <v>75</v>
      </c>
      <c r="G59" s="43"/>
      <c r="H59" s="43"/>
      <c r="I59" s="43"/>
    </row>
    <row r="60" spans="2:9" x14ac:dyDescent="0.25">
      <c r="C60" s="37" t="s">
        <v>69</v>
      </c>
      <c r="D60" s="45">
        <f>IFERROR(D52/$D$17,0)</f>
        <v>0</v>
      </c>
      <c r="E60" s="26" t="s">
        <v>75</v>
      </c>
      <c r="F60" s="26" t="s">
        <v>75</v>
      </c>
      <c r="G60" s="43"/>
      <c r="H60" s="43"/>
      <c r="I60" s="43"/>
    </row>
    <row r="61" spans="2:9" x14ac:dyDescent="0.25">
      <c r="C61" s="35" t="s">
        <v>70</v>
      </c>
      <c r="D61" s="45">
        <f t="shared" ref="D61:D65" si="3">IFERROR(D53/$D$17,0)</f>
        <v>0</v>
      </c>
      <c r="E61" s="26" t="s">
        <v>75</v>
      </c>
      <c r="F61" s="26" t="s">
        <v>75</v>
      </c>
      <c r="G61" s="43"/>
      <c r="H61" s="43"/>
      <c r="I61" s="43"/>
    </row>
    <row r="62" spans="2:9" x14ac:dyDescent="0.25">
      <c r="C62" s="39" t="s">
        <v>71</v>
      </c>
      <c r="D62" s="45">
        <f t="shared" si="3"/>
        <v>0</v>
      </c>
      <c r="E62" s="26" t="s">
        <v>75</v>
      </c>
      <c r="F62" s="26" t="s">
        <v>75</v>
      </c>
      <c r="G62" s="43"/>
      <c r="H62" s="43"/>
      <c r="I62" s="43"/>
    </row>
    <row r="63" spans="2:9" x14ac:dyDescent="0.25">
      <c r="C63" s="35" t="s">
        <v>72</v>
      </c>
      <c r="D63" s="45">
        <f t="shared" si="3"/>
        <v>0</v>
      </c>
      <c r="E63" s="26" t="s">
        <v>75</v>
      </c>
      <c r="F63" s="26" t="s">
        <v>75</v>
      </c>
      <c r="G63" s="43"/>
      <c r="H63" s="43"/>
      <c r="I63" s="43"/>
    </row>
    <row r="64" spans="2:9" x14ac:dyDescent="0.25">
      <c r="C64" s="35" t="s">
        <v>73</v>
      </c>
      <c r="D64" s="45">
        <f t="shared" si="3"/>
        <v>0</v>
      </c>
      <c r="E64" s="26" t="s">
        <v>75</v>
      </c>
      <c r="F64" s="26" t="s">
        <v>75</v>
      </c>
      <c r="G64" s="43"/>
      <c r="H64" s="43"/>
      <c r="I64" s="43"/>
    </row>
    <row r="65" spans="2:9" x14ac:dyDescent="0.25">
      <c r="C65" s="35" t="s">
        <v>74</v>
      </c>
      <c r="D65" s="45">
        <f t="shared" si="3"/>
        <v>0</v>
      </c>
      <c r="E65" s="26" t="s">
        <v>75</v>
      </c>
      <c r="F65" s="26" t="s">
        <v>75</v>
      </c>
      <c r="G65" s="43"/>
      <c r="H65" s="43"/>
      <c r="I65" s="43"/>
    </row>
    <row r="66" spans="2:9" x14ac:dyDescent="0.25">
      <c r="D66" s="26" t="s">
        <v>75</v>
      </c>
      <c r="E66" s="26" t="s">
        <v>75</v>
      </c>
      <c r="F66" s="26" t="s">
        <v>75</v>
      </c>
      <c r="G66" s="43"/>
      <c r="H66" s="43"/>
      <c r="I66" s="43"/>
    </row>
    <row r="67" spans="2:9" x14ac:dyDescent="0.25">
      <c r="B67" s="5">
        <v>9</v>
      </c>
      <c r="C67" s="36" t="s">
        <v>29</v>
      </c>
      <c r="D67" s="33" t="s">
        <v>31</v>
      </c>
      <c r="E67" s="33" t="s">
        <v>32</v>
      </c>
      <c r="F67" s="33" t="s">
        <v>33</v>
      </c>
      <c r="G67" s="43"/>
      <c r="H67" s="43"/>
      <c r="I67" s="43"/>
    </row>
    <row r="68" spans="2:9" ht="39" x14ac:dyDescent="0.25">
      <c r="B68" s="48"/>
      <c r="C68" s="42" t="s">
        <v>30</v>
      </c>
      <c r="D68" s="51"/>
      <c r="E68" s="51"/>
      <c r="F68" s="51"/>
      <c r="G68" s="43"/>
      <c r="H68" s="43"/>
      <c r="I68" s="43"/>
    </row>
    <row r="69" spans="2:9" x14ac:dyDescent="0.25">
      <c r="D69" s="26" t="s">
        <v>75</v>
      </c>
      <c r="E69" s="26" t="s">
        <v>75</v>
      </c>
      <c r="F69" s="26" t="s">
        <v>75</v>
      </c>
      <c r="G69" s="43"/>
      <c r="H69" s="43"/>
      <c r="I69" s="43"/>
    </row>
    <row r="70" spans="2:9" x14ac:dyDescent="0.25">
      <c r="B70" s="5">
        <v>10</v>
      </c>
      <c r="C70" s="40" t="s">
        <v>34</v>
      </c>
      <c r="D70" s="33" t="s">
        <v>43</v>
      </c>
      <c r="E70" s="26" t="s">
        <v>75</v>
      </c>
      <c r="F70" s="26" t="s">
        <v>75</v>
      </c>
      <c r="G70" s="43"/>
      <c r="H70" s="43"/>
      <c r="I70" s="43"/>
    </row>
    <row r="71" spans="2:9" ht="82.15" customHeight="1" x14ac:dyDescent="0.25">
      <c r="C71" s="41" t="s">
        <v>35</v>
      </c>
      <c r="D71" s="51"/>
      <c r="E71" s="26" t="s">
        <v>75</v>
      </c>
      <c r="F71" s="26" t="s">
        <v>75</v>
      </c>
      <c r="G71" s="43"/>
      <c r="H71" s="43"/>
      <c r="I71" s="43"/>
    </row>
    <row r="72" spans="2:9" ht="18.75" customHeight="1" x14ac:dyDescent="0.25">
      <c r="D72" s="26" t="s">
        <v>75</v>
      </c>
      <c r="E72" s="26" t="s">
        <v>75</v>
      </c>
      <c r="F72" s="26" t="s">
        <v>75</v>
      </c>
    </row>
    <row r="73" spans="2:9" x14ac:dyDescent="0.25">
      <c r="D73" s="26"/>
      <c r="E73" s="26"/>
      <c r="F73" s="26"/>
    </row>
    <row r="77" spans="2:9" ht="111" customHeight="1" x14ac:dyDescent="0.25"/>
  </sheetData>
  <sheetProtection algorithmName="SHA-512" hashValue="+pNnO2Q4rKsSCvu0qRSIIW3naPHuIp5tKl2CtkA3QR6y1ZFG8soAWgkaobw7QKEFMiCGxWANQIGNJ+QtUc0TMA==" saltValue="mTssr50k+ImCPzo8c0ob4w==" spinCount="100000" sheet="1" objects="1" scenarios="1"/>
  <mergeCells count="4">
    <mergeCell ref="B6:C6"/>
    <mergeCell ref="B2:G2"/>
    <mergeCell ref="B5:F5"/>
    <mergeCell ref="B13:C13"/>
  </mergeCells>
  <conditionalFormatting sqref="B5">
    <cfRule type="cellIs" dxfId="40" priority="13" operator="greaterThan">
      <formula>1</formula>
    </cfRule>
    <cfRule type="cellIs" priority="14" operator="greaterThan">
      <formula>1</formula>
    </cfRule>
  </conditionalFormatting>
  <conditionalFormatting sqref="D28:D33">
    <cfRule type="cellIs" dxfId="39" priority="11" operator="greaterThan">
      <formula>1</formula>
    </cfRule>
  </conditionalFormatting>
  <conditionalFormatting sqref="D36">
    <cfRule type="cellIs" dxfId="38" priority="20" operator="greaterThan">
      <formula>$D$20</formula>
    </cfRule>
    <cfRule type="cellIs" dxfId="37" priority="21" operator="greaterThan">
      <formula>D20</formula>
    </cfRule>
  </conditionalFormatting>
  <conditionalFormatting sqref="D37">
    <cfRule type="cellIs" dxfId="36" priority="19" operator="greaterThan">
      <formula>$D$21</formula>
    </cfRule>
  </conditionalFormatting>
  <conditionalFormatting sqref="D38">
    <cfRule type="cellIs" dxfId="35" priority="18" operator="greaterThan">
      <formula>$D$22</formula>
    </cfRule>
  </conditionalFormatting>
  <conditionalFormatting sqref="D39">
    <cfRule type="cellIs" dxfId="34" priority="17" operator="greaterThan">
      <formula>$D$23</formula>
    </cfRule>
  </conditionalFormatting>
  <conditionalFormatting sqref="D40">
    <cfRule type="cellIs" dxfId="33" priority="16" operator="greaterThan">
      <formula>$D$24</formula>
    </cfRule>
  </conditionalFormatting>
  <conditionalFormatting sqref="D41">
    <cfRule type="cellIs" dxfId="32" priority="15" operator="greaterThan">
      <formula>$D$25</formula>
    </cfRule>
  </conditionalFormatting>
  <conditionalFormatting sqref="D44:D49">
    <cfRule type="cellIs" dxfId="31" priority="9" operator="greaterThan">
      <formula>1</formula>
    </cfRule>
  </conditionalFormatting>
  <conditionalFormatting sqref="D52">
    <cfRule type="cellIs" dxfId="30" priority="6" operator="greaterThan">
      <formula>$D$36</formula>
    </cfRule>
  </conditionalFormatting>
  <conditionalFormatting sqref="D53">
    <cfRule type="cellIs" dxfId="29" priority="5" operator="greaterThan">
      <formula>$D$37</formula>
    </cfRule>
  </conditionalFormatting>
  <conditionalFormatting sqref="D54">
    <cfRule type="cellIs" dxfId="28" priority="4" operator="greaterThan">
      <formula>$D$38</formula>
    </cfRule>
  </conditionalFormatting>
  <conditionalFormatting sqref="D55">
    <cfRule type="cellIs" dxfId="27" priority="3" operator="greaterThan">
      <formula>$D$39</formula>
    </cfRule>
  </conditionalFormatting>
  <conditionalFormatting sqref="D56">
    <cfRule type="cellIs" dxfId="26" priority="2" operator="greaterThan">
      <formula>$D$40</formula>
    </cfRule>
  </conditionalFormatting>
  <conditionalFormatting sqref="D57">
    <cfRule type="cellIs" dxfId="25" priority="1" operator="greaterThan">
      <formula>$D$41</formula>
    </cfRule>
  </conditionalFormatting>
  <conditionalFormatting sqref="D60:D65">
    <cfRule type="cellIs" dxfId="24" priority="7" operator="greaterThan">
      <formula>1</formula>
    </cfRule>
  </conditionalFormatting>
  <printOptions horizontalCentered="1" gridLines="1"/>
  <pageMargins left="0.7" right="0.7" top="0.88800000000000001" bottom="0.75" header="0.3" footer="0.3"/>
  <pageSetup scale="94" orientation="landscape" r:id="rId1"/>
  <headerFooter>
    <oddHeader>&amp;A&amp;RPage &amp;P</oddHeader>
  </headerFooter>
  <rowBreaks count="1" manualBreakCount="1">
    <brk id="25" max="6" man="1"/>
  </rowBreaks>
  <colBreaks count="1" manualBreakCount="1">
    <brk id="7" min="1" max="18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89CA-F6FF-4CF9-9C95-CA6274191CC8}">
  <dimension ref="B1:G33"/>
  <sheetViews>
    <sheetView showGridLines="0" topLeftCell="A53" zoomScaleNormal="100" workbookViewId="0">
      <selection activeCell="C8" sqref="C8"/>
    </sheetView>
  </sheetViews>
  <sheetFormatPr defaultRowHeight="15" x14ac:dyDescent="0.25"/>
  <cols>
    <col min="1" max="1" width="2.140625" customWidth="1"/>
    <col min="2" max="2" width="3.7109375" customWidth="1"/>
    <col min="3" max="3" width="38" customWidth="1"/>
    <col min="4" max="4" width="15.7109375" customWidth="1"/>
    <col min="5" max="5" width="15.85546875" customWidth="1"/>
    <col min="7" max="7" width="32.28515625" customWidth="1"/>
  </cols>
  <sheetData>
    <row r="1" spans="2:7" ht="10.9" customHeight="1" x14ac:dyDescent="0.25"/>
    <row r="2" spans="2:7" ht="18" customHeight="1" x14ac:dyDescent="0.3">
      <c r="C2" s="167" t="s">
        <v>150</v>
      </c>
      <c r="D2" s="167"/>
      <c r="E2" s="168"/>
      <c r="F2" s="168"/>
      <c r="G2" s="168"/>
    </row>
    <row r="3" spans="2:7" x14ac:dyDescent="0.25">
      <c r="C3" s="49" t="s">
        <v>61</v>
      </c>
      <c r="D3" s="50"/>
    </row>
    <row r="4" spans="2:7" ht="52.9" customHeight="1" x14ac:dyDescent="0.25">
      <c r="B4" s="143">
        <v>1</v>
      </c>
      <c r="C4" s="171" t="s">
        <v>151</v>
      </c>
      <c r="D4" s="171"/>
      <c r="E4" s="161"/>
      <c r="F4" s="161"/>
      <c r="G4" s="161"/>
    </row>
    <row r="5" spans="2:7" ht="15.75" x14ac:dyDescent="0.25">
      <c r="C5" s="140"/>
      <c r="D5" s="140"/>
    </row>
    <row r="6" spans="2:7" ht="15.6" customHeight="1" x14ac:dyDescent="0.25">
      <c r="B6" s="141">
        <v>2</v>
      </c>
      <c r="C6" s="172" t="s">
        <v>149</v>
      </c>
      <c r="D6" s="172"/>
      <c r="E6" s="161"/>
      <c r="F6" s="173"/>
      <c r="G6" s="173"/>
    </row>
    <row r="7" spans="2:7" ht="28.9" customHeight="1" x14ac:dyDescent="0.25">
      <c r="B7" s="144"/>
      <c r="C7" s="104"/>
      <c r="D7" s="141" t="s">
        <v>155</v>
      </c>
      <c r="E7" s="142" t="s">
        <v>156</v>
      </c>
    </row>
    <row r="8" spans="2:7" ht="15.75" x14ac:dyDescent="0.25">
      <c r="B8" s="144"/>
      <c r="C8" s="133" t="s">
        <v>159</v>
      </c>
      <c r="D8" s="145"/>
      <c r="E8" s="146"/>
    </row>
    <row r="9" spans="2:7" ht="15.75" x14ac:dyDescent="0.25">
      <c r="B9" s="144"/>
      <c r="C9" s="133" t="s">
        <v>160</v>
      </c>
      <c r="D9" s="145"/>
      <c r="E9" s="146"/>
    </row>
    <row r="10" spans="2:7" x14ac:dyDescent="0.25">
      <c r="C10" s="134" t="s">
        <v>157</v>
      </c>
    </row>
    <row r="11" spans="2:7" x14ac:dyDescent="0.25">
      <c r="C11" s="170"/>
      <c r="D11" s="170"/>
      <c r="E11" s="170"/>
      <c r="F11" s="170"/>
      <c r="G11" s="170"/>
    </row>
    <row r="12" spans="2:7" x14ac:dyDescent="0.25">
      <c r="C12" s="170"/>
      <c r="D12" s="170"/>
      <c r="E12" s="170"/>
      <c r="F12" s="170"/>
      <c r="G12" s="170"/>
    </row>
    <row r="13" spans="2:7" x14ac:dyDescent="0.25">
      <c r="C13" s="170"/>
      <c r="D13" s="170"/>
      <c r="E13" s="170"/>
      <c r="F13" s="170"/>
      <c r="G13" s="170"/>
    </row>
    <row r="14" spans="2:7" x14ac:dyDescent="0.25">
      <c r="C14" s="170"/>
      <c r="D14" s="170"/>
      <c r="E14" s="170"/>
      <c r="F14" s="170"/>
      <c r="G14" s="170"/>
    </row>
    <row r="15" spans="2:7" x14ac:dyDescent="0.25">
      <c r="C15" s="169" t="s">
        <v>158</v>
      </c>
      <c r="D15" s="169"/>
    </row>
    <row r="16" spans="2:7" ht="237.6" customHeight="1" x14ac:dyDescent="0.25">
      <c r="C16" s="170"/>
      <c r="D16" s="170"/>
      <c r="E16" s="170"/>
      <c r="F16" s="170"/>
      <c r="G16" s="170"/>
    </row>
    <row r="17" spans="3:4" x14ac:dyDescent="0.25">
      <c r="C17" s="161"/>
      <c r="D17" s="161"/>
    </row>
    <row r="18" spans="3:4" x14ac:dyDescent="0.25">
      <c r="C18" s="161"/>
      <c r="D18" s="161"/>
    </row>
    <row r="19" spans="3:4" x14ac:dyDescent="0.25">
      <c r="C19" s="161"/>
      <c r="D19" s="161"/>
    </row>
    <row r="20" spans="3:4" x14ac:dyDescent="0.25">
      <c r="C20" s="161"/>
      <c r="D20" s="161"/>
    </row>
    <row r="21" spans="3:4" x14ac:dyDescent="0.25">
      <c r="C21" s="161"/>
      <c r="D21" s="161"/>
    </row>
    <row r="22" spans="3:4" x14ac:dyDescent="0.25">
      <c r="C22" s="161"/>
      <c r="D22" s="161"/>
    </row>
    <row r="23" spans="3:4" x14ac:dyDescent="0.25">
      <c r="C23" s="161"/>
      <c r="D23" s="161"/>
    </row>
    <row r="24" spans="3:4" x14ac:dyDescent="0.25">
      <c r="C24" s="161"/>
      <c r="D24" s="161"/>
    </row>
    <row r="25" spans="3:4" x14ac:dyDescent="0.25">
      <c r="C25" s="161"/>
      <c r="D25" s="161"/>
    </row>
    <row r="26" spans="3:4" x14ac:dyDescent="0.25">
      <c r="C26" s="161"/>
      <c r="D26" s="161"/>
    </row>
    <row r="27" spans="3:4" x14ac:dyDescent="0.25">
      <c r="C27" s="161"/>
      <c r="D27" s="161"/>
    </row>
    <row r="28" spans="3:4" x14ac:dyDescent="0.25">
      <c r="C28" s="161"/>
      <c r="D28" s="161"/>
    </row>
    <row r="29" spans="3:4" x14ac:dyDescent="0.25">
      <c r="C29" s="128"/>
      <c r="D29" s="128"/>
    </row>
    <row r="30" spans="3:4" x14ac:dyDescent="0.25">
      <c r="C30" s="128"/>
      <c r="D30" s="128"/>
    </row>
    <row r="31" spans="3:4" x14ac:dyDescent="0.25">
      <c r="C31" s="128"/>
      <c r="D31" s="128"/>
    </row>
    <row r="32" spans="3:4" x14ac:dyDescent="0.25">
      <c r="C32" s="128"/>
      <c r="D32" s="128"/>
    </row>
    <row r="33" spans="3:4" x14ac:dyDescent="0.25">
      <c r="C33" s="128"/>
      <c r="D33" s="128"/>
    </row>
  </sheetData>
  <sheetProtection algorithmName="SHA-512" hashValue="n8r5jmDgpEyRi1qNj1AMD9kCiIiVwfGRaHmn+gnhcxIS65IVtnAQq0lvnQ4EcHld64jEEMWS43SYygJG4J7rSA==" saltValue="UVhGOfAidOo8EDJNSgKUdQ==" spinCount="100000" sheet="1" objects="1" scenarios="1"/>
  <mergeCells count="18">
    <mergeCell ref="C2:G2"/>
    <mergeCell ref="C19:D19"/>
    <mergeCell ref="C15:D15"/>
    <mergeCell ref="C17:D17"/>
    <mergeCell ref="C18:D18"/>
    <mergeCell ref="C11:G14"/>
    <mergeCell ref="C16:G16"/>
    <mergeCell ref="C4:G4"/>
    <mergeCell ref="C6:G6"/>
    <mergeCell ref="C26:D26"/>
    <mergeCell ref="C27:D27"/>
    <mergeCell ref="C28:D28"/>
    <mergeCell ref="C20:D20"/>
    <mergeCell ref="C21:D21"/>
    <mergeCell ref="C22:D22"/>
    <mergeCell ref="C23:D23"/>
    <mergeCell ref="C24:D24"/>
    <mergeCell ref="C25:D25"/>
  </mergeCells>
  <pageMargins left="0.7" right="0.7" top="0.75" bottom="0.75" header="0.3" footer="0.3"/>
  <pageSetup orientation="landscape" r:id="rId1"/>
  <rowBreaks count="1" manualBreakCount="1">
    <brk id="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7"/>
  <sheetViews>
    <sheetView showGridLines="0" showRowColHeaders="0" showWhiteSpace="0" topLeftCell="A13" zoomScaleNormal="100" workbookViewId="0">
      <selection activeCell="B22" sqref="B22"/>
    </sheetView>
  </sheetViews>
  <sheetFormatPr defaultColWidth="9.140625" defaultRowHeight="15" x14ac:dyDescent="0.25"/>
  <cols>
    <col min="1" max="1" width="2.140625" style="2" customWidth="1"/>
    <col min="2" max="2" width="48.42578125" style="2" customWidth="1"/>
    <col min="3" max="3" width="12.7109375" style="2" customWidth="1"/>
    <col min="4" max="4" width="14.140625" style="2" customWidth="1"/>
    <col min="5" max="5" width="18" style="2" customWidth="1"/>
    <col min="6" max="8" width="12.7109375" style="2" customWidth="1"/>
    <col min="9" max="16384" width="9.140625" style="2"/>
  </cols>
  <sheetData>
    <row r="1" spans="2:10" ht="10.9" customHeight="1" x14ac:dyDescent="0.25"/>
    <row r="2" spans="2:10" ht="19.5" customHeight="1" x14ac:dyDescent="0.3">
      <c r="B2" s="153" t="s">
        <v>76</v>
      </c>
      <c r="C2" s="153"/>
      <c r="D2" s="157"/>
      <c r="E2" s="157"/>
      <c r="F2" s="157"/>
      <c r="G2" s="157"/>
      <c r="H2" s="157"/>
    </row>
    <row r="3" spans="2:10" ht="19.5" customHeight="1" x14ac:dyDescent="0.3">
      <c r="B3" s="12"/>
      <c r="C3" s="12"/>
      <c r="D3" s="22"/>
      <c r="E3" s="22"/>
      <c r="F3" s="22"/>
      <c r="G3" s="22"/>
      <c r="H3" s="22"/>
    </row>
    <row r="4" spans="2:10" x14ac:dyDescent="0.25">
      <c r="B4" s="49" t="s">
        <v>61</v>
      </c>
      <c r="C4" s="11"/>
    </row>
    <row r="5" spans="2:10" ht="37.15" customHeight="1" x14ac:dyDescent="0.25">
      <c r="B5" s="174" t="s">
        <v>77</v>
      </c>
      <c r="C5" s="175"/>
      <c r="D5" s="175"/>
      <c r="E5" s="175"/>
      <c r="F5" s="175"/>
      <c r="G5" s="175"/>
      <c r="H5" s="62"/>
      <c r="I5" s="22"/>
    </row>
    <row r="6" spans="2:10" ht="18" customHeight="1" x14ac:dyDescent="0.25">
      <c r="B6" s="176" t="str">
        <f>"There are "&amp;COUNTBLANK(C11:H25)&amp;" questions you have not answered!"</f>
        <v>There are 36 questions you have not answered!</v>
      </c>
      <c r="C6" s="177"/>
      <c r="D6" s="177"/>
      <c r="E6" s="22"/>
      <c r="F6" s="22"/>
      <c r="G6" s="22"/>
      <c r="H6" s="22"/>
      <c r="I6" s="22"/>
    </row>
    <row r="7" spans="2:10" ht="21" customHeight="1" x14ac:dyDescent="0.25">
      <c r="B7" s="178" t="s">
        <v>142</v>
      </c>
      <c r="C7" s="173"/>
      <c r="D7" s="173"/>
      <c r="E7" s="173"/>
      <c r="F7" s="173"/>
      <c r="G7" s="173"/>
      <c r="H7" s="173"/>
    </row>
    <row r="8" spans="2:10" ht="44.45" customHeight="1" thickBot="1" x14ac:dyDescent="0.3">
      <c r="B8" s="59" t="s">
        <v>36</v>
      </c>
      <c r="C8" s="125" t="s">
        <v>37</v>
      </c>
      <c r="D8" s="125" t="s">
        <v>38</v>
      </c>
      <c r="E8" s="60" t="s">
        <v>39</v>
      </c>
      <c r="F8" s="125" t="s">
        <v>40</v>
      </c>
      <c r="G8" s="125" t="s">
        <v>41</v>
      </c>
      <c r="H8" s="125" t="s">
        <v>42</v>
      </c>
      <c r="I8" s="61"/>
      <c r="J8" s="61"/>
    </row>
    <row r="9" spans="2:10" x14ac:dyDescent="0.25">
      <c r="B9" s="179" t="s">
        <v>189</v>
      </c>
      <c r="C9" s="180"/>
      <c r="D9" s="180"/>
      <c r="E9" s="180"/>
      <c r="F9" s="180"/>
      <c r="G9" s="180"/>
      <c r="H9" s="180"/>
    </row>
    <row r="10" spans="2:10" x14ac:dyDescent="0.25">
      <c r="B10" s="61"/>
      <c r="C10" s="26" t="s">
        <v>63</v>
      </c>
      <c r="D10" s="26" t="s">
        <v>63</v>
      </c>
      <c r="E10" s="26" t="s">
        <v>63</v>
      </c>
      <c r="F10" s="26" t="s">
        <v>63</v>
      </c>
      <c r="G10" s="26" t="s">
        <v>63</v>
      </c>
      <c r="H10" s="26" t="s">
        <v>63</v>
      </c>
    </row>
    <row r="11" spans="2:10" x14ac:dyDescent="0.25">
      <c r="B11" s="22" t="s">
        <v>78</v>
      </c>
      <c r="C11" s="57"/>
      <c r="D11" s="57"/>
      <c r="E11" s="57"/>
      <c r="F11" s="57"/>
      <c r="G11" s="57"/>
      <c r="H11" s="57"/>
    </row>
    <row r="12" spans="2:10" ht="30" x14ac:dyDescent="0.25">
      <c r="B12" s="22" t="s">
        <v>79</v>
      </c>
      <c r="C12" s="57"/>
      <c r="D12" s="57"/>
      <c r="E12" s="57"/>
      <c r="F12" s="57"/>
      <c r="G12" s="57"/>
      <c r="H12" s="57"/>
    </row>
    <row r="13" spans="2:10" ht="30" x14ac:dyDescent="0.25">
      <c r="B13" s="22" t="s">
        <v>80</v>
      </c>
      <c r="C13" s="58">
        <f>IFERROR(C12/C11,0)</f>
        <v>0</v>
      </c>
      <c r="D13" s="58">
        <f t="shared" ref="D13:H13" si="0">IFERROR(D12/D11,0)</f>
        <v>0</v>
      </c>
      <c r="E13" s="58">
        <f t="shared" si="0"/>
        <v>0</v>
      </c>
      <c r="F13" s="58">
        <f t="shared" si="0"/>
        <v>0</v>
      </c>
      <c r="G13" s="58">
        <f t="shared" si="0"/>
        <v>0</v>
      </c>
      <c r="H13" s="58">
        <f t="shared" si="0"/>
        <v>0</v>
      </c>
    </row>
    <row r="14" spans="2:10" x14ac:dyDescent="0.25">
      <c r="B14" s="22"/>
      <c r="C14" s="26" t="s">
        <v>63</v>
      </c>
      <c r="D14" s="26" t="s">
        <v>63</v>
      </c>
      <c r="E14" s="26" t="s">
        <v>63</v>
      </c>
      <c r="F14" s="26" t="s">
        <v>63</v>
      </c>
      <c r="G14" s="26" t="s">
        <v>63</v>
      </c>
      <c r="H14" s="26" t="s">
        <v>63</v>
      </c>
    </row>
    <row r="15" spans="2:10" x14ac:dyDescent="0.25">
      <c r="B15" s="22" t="s">
        <v>81</v>
      </c>
      <c r="C15" s="57"/>
      <c r="D15" s="57"/>
      <c r="E15" s="57"/>
      <c r="F15" s="57"/>
      <c r="G15" s="57"/>
      <c r="H15" s="57"/>
    </row>
    <row r="16" spans="2:10" x14ac:dyDescent="0.25">
      <c r="B16" s="22" t="s">
        <v>82</v>
      </c>
      <c r="C16" s="58">
        <f>IFERROR(C15/C12,0)</f>
        <v>0</v>
      </c>
      <c r="D16" s="58">
        <f t="shared" ref="D16:H16" si="1">IFERROR(D15/D12,0)</f>
        <v>0</v>
      </c>
      <c r="E16" s="58">
        <f t="shared" si="1"/>
        <v>0</v>
      </c>
      <c r="F16" s="58">
        <f t="shared" si="1"/>
        <v>0</v>
      </c>
      <c r="G16" s="58">
        <f t="shared" si="1"/>
        <v>0</v>
      </c>
      <c r="H16" s="58">
        <f t="shared" si="1"/>
        <v>0</v>
      </c>
    </row>
    <row r="17" spans="2:8" x14ac:dyDescent="0.25">
      <c r="B17" s="22"/>
      <c r="C17" s="26" t="s">
        <v>63</v>
      </c>
      <c r="D17" s="26" t="s">
        <v>63</v>
      </c>
      <c r="E17" s="26" t="s">
        <v>63</v>
      </c>
      <c r="F17" s="26" t="s">
        <v>63</v>
      </c>
      <c r="G17" s="26" t="s">
        <v>63</v>
      </c>
      <c r="H17" s="26" t="s">
        <v>63</v>
      </c>
    </row>
    <row r="18" spans="2:8" x14ac:dyDescent="0.25">
      <c r="B18" s="22" t="s">
        <v>83</v>
      </c>
      <c r="C18" s="57"/>
      <c r="D18" s="57"/>
      <c r="E18" s="57"/>
      <c r="F18" s="57"/>
      <c r="G18" s="57"/>
      <c r="H18" s="57"/>
    </row>
    <row r="19" spans="2:8" ht="30" x14ac:dyDescent="0.25">
      <c r="B19" s="22" t="s">
        <v>84</v>
      </c>
      <c r="C19" s="58">
        <f>IFERROR(C18/C15,0)</f>
        <v>0</v>
      </c>
      <c r="D19" s="58">
        <f t="shared" ref="D19:H19" si="2">IFERROR(D18/D15,0)</f>
        <v>0</v>
      </c>
      <c r="E19" s="58">
        <f t="shared" si="2"/>
        <v>0</v>
      </c>
      <c r="F19" s="58">
        <f t="shared" si="2"/>
        <v>0</v>
      </c>
      <c r="G19" s="58">
        <f t="shared" si="2"/>
        <v>0</v>
      </c>
      <c r="H19" s="58">
        <f t="shared" si="2"/>
        <v>0</v>
      </c>
    </row>
    <row r="20" spans="2:8" x14ac:dyDescent="0.25">
      <c r="B20" s="22"/>
      <c r="C20" s="26" t="s">
        <v>63</v>
      </c>
      <c r="D20" s="26" t="s">
        <v>63</v>
      </c>
      <c r="E20" s="26" t="s">
        <v>63</v>
      </c>
      <c r="F20" s="26" t="s">
        <v>63</v>
      </c>
      <c r="G20" s="26" t="s">
        <v>63</v>
      </c>
      <c r="H20" s="26" t="s">
        <v>63</v>
      </c>
    </row>
    <row r="21" spans="2:8" ht="30" x14ac:dyDescent="0.25">
      <c r="B21" s="22" t="s">
        <v>92</v>
      </c>
      <c r="C21" s="57"/>
      <c r="D21" s="57"/>
      <c r="E21" s="57"/>
      <c r="F21" s="57"/>
      <c r="G21" s="57"/>
      <c r="H21" s="57"/>
    </row>
    <row r="22" spans="2:8" ht="30" x14ac:dyDescent="0.25">
      <c r="B22" s="22" t="s">
        <v>85</v>
      </c>
      <c r="C22" s="58">
        <f>IFERROR(C21/(C15-C18),0)</f>
        <v>0</v>
      </c>
      <c r="D22" s="58">
        <f t="shared" ref="D22:H22" si="3">IFERROR(D21/(D15-D18),0)</f>
        <v>0</v>
      </c>
      <c r="E22" s="58">
        <f t="shared" si="3"/>
        <v>0</v>
      </c>
      <c r="F22" s="58">
        <f t="shared" si="3"/>
        <v>0</v>
      </c>
      <c r="G22" s="58">
        <f t="shared" si="3"/>
        <v>0</v>
      </c>
      <c r="H22" s="58">
        <f t="shared" si="3"/>
        <v>0</v>
      </c>
    </row>
    <row r="23" spans="2:8" x14ac:dyDescent="0.25">
      <c r="B23" s="22"/>
      <c r="C23" s="26" t="s">
        <v>63</v>
      </c>
      <c r="D23" s="26" t="s">
        <v>63</v>
      </c>
      <c r="E23" s="26" t="s">
        <v>63</v>
      </c>
      <c r="F23" s="26" t="s">
        <v>63</v>
      </c>
      <c r="G23" s="26" t="s">
        <v>63</v>
      </c>
      <c r="H23" s="26" t="s">
        <v>63</v>
      </c>
    </row>
    <row r="24" spans="2:8" ht="30" x14ac:dyDescent="0.25">
      <c r="B24" s="22" t="s">
        <v>86</v>
      </c>
      <c r="C24" s="57"/>
      <c r="D24" s="57"/>
      <c r="E24" s="57"/>
      <c r="F24" s="57"/>
      <c r="G24" s="57"/>
      <c r="H24" s="57"/>
    </row>
    <row r="25" spans="2:8" ht="30" x14ac:dyDescent="0.25">
      <c r="B25" s="22" t="s">
        <v>87</v>
      </c>
      <c r="C25" s="58">
        <f>IFERROR(C24/C21,0)</f>
        <v>0</v>
      </c>
      <c r="D25" s="58">
        <f t="shared" ref="D25:H25" si="4">IFERROR(D24/D21,0)</f>
        <v>0</v>
      </c>
      <c r="E25" s="58">
        <f t="shared" si="4"/>
        <v>0</v>
      </c>
      <c r="F25" s="58">
        <f t="shared" si="4"/>
        <v>0</v>
      </c>
      <c r="G25" s="58">
        <f t="shared" si="4"/>
        <v>0</v>
      </c>
      <c r="H25" s="58">
        <f t="shared" si="4"/>
        <v>0</v>
      </c>
    </row>
    <row r="26" spans="2:8" x14ac:dyDescent="0.25">
      <c r="C26" s="26" t="s">
        <v>63</v>
      </c>
      <c r="D26" s="26" t="s">
        <v>63</v>
      </c>
      <c r="E26" s="26" t="s">
        <v>63</v>
      </c>
      <c r="F26" s="26" t="s">
        <v>63</v>
      </c>
      <c r="G26" s="26" t="s">
        <v>63</v>
      </c>
      <c r="H26" s="26" t="s">
        <v>63</v>
      </c>
    </row>
    <row r="27" spans="2:8" x14ac:dyDescent="0.25">
      <c r="C27" s="26" t="s">
        <v>63</v>
      </c>
      <c r="D27" s="26" t="s">
        <v>63</v>
      </c>
    </row>
  </sheetData>
  <sheetProtection algorithmName="SHA-512" hashValue="Qr/tO6DHu0qUM+vrAdIDw3qdMNfLaYgN/Hd9wYgknPZrkZ7mPe7t0ryByswKaNAVYC5jxDoxG2l9pFcUx3DMiQ==" saltValue="92jzEeGbJ62gVujBo/FdaA==" spinCount="100000" sheet="1" objects="1" scenarios="1"/>
  <mergeCells count="5">
    <mergeCell ref="B5:G5"/>
    <mergeCell ref="B6:D6"/>
    <mergeCell ref="B2:H2"/>
    <mergeCell ref="B7:H7"/>
    <mergeCell ref="B9:H9"/>
  </mergeCells>
  <conditionalFormatting sqref="B5 H5">
    <cfRule type="cellIs" dxfId="23" priority="7" operator="greaterThan">
      <formula>1</formula>
    </cfRule>
    <cfRule type="cellIs" priority="8" operator="greaterThan">
      <formula>1</formula>
    </cfRule>
  </conditionalFormatting>
  <conditionalFormatting sqref="C21">
    <cfRule type="cellIs" dxfId="22" priority="6" operator="greaterThan">
      <formula>$C$15-$C$18</formula>
    </cfRule>
  </conditionalFormatting>
  <conditionalFormatting sqref="C13:H13">
    <cfRule type="cellIs" dxfId="21" priority="17" operator="greaterThan">
      <formula>1</formula>
    </cfRule>
    <cfRule type="cellIs" priority="18" operator="greaterThan">
      <formula>1</formula>
    </cfRule>
  </conditionalFormatting>
  <conditionalFormatting sqref="C16:H16">
    <cfRule type="cellIs" dxfId="20" priority="15" operator="greaterThan">
      <formula>1</formula>
    </cfRule>
    <cfRule type="cellIs" priority="16" operator="greaterThan">
      <formula>1</formula>
    </cfRule>
  </conditionalFormatting>
  <conditionalFormatting sqref="C19:H19">
    <cfRule type="cellIs" dxfId="19" priority="13" operator="greaterThan">
      <formula>1</formula>
    </cfRule>
    <cfRule type="cellIs" priority="14" operator="greaterThan">
      <formula>1</formula>
    </cfRule>
  </conditionalFormatting>
  <conditionalFormatting sqref="C22:H22">
    <cfRule type="cellIs" dxfId="18" priority="11" operator="greaterThan">
      <formula>1</formula>
    </cfRule>
    <cfRule type="cellIs" priority="12" operator="greaterThan">
      <formula>1</formula>
    </cfRule>
  </conditionalFormatting>
  <conditionalFormatting sqref="C25:H25">
    <cfRule type="cellIs" dxfId="17" priority="9" operator="greaterThan">
      <formula>1</formula>
    </cfRule>
    <cfRule type="cellIs" priority="10" operator="greaterThan">
      <formula>1</formula>
    </cfRule>
  </conditionalFormatting>
  <conditionalFormatting sqref="D21">
    <cfRule type="cellIs" dxfId="16" priority="5" operator="greaterThan">
      <formula>$D$15-$D$18</formula>
    </cfRule>
  </conditionalFormatting>
  <conditionalFormatting sqref="E21">
    <cfRule type="cellIs" dxfId="15" priority="4" operator="greaterThan">
      <formula>$E$15-$E$18</formula>
    </cfRule>
  </conditionalFormatting>
  <conditionalFormatting sqref="F21:G21">
    <cfRule type="cellIs" dxfId="14" priority="3" operator="greaterThan">
      <formula>$G$15-$G$18</formula>
    </cfRule>
  </conditionalFormatting>
  <conditionalFormatting sqref="H21">
    <cfRule type="cellIs" dxfId="13" priority="1" operator="greaterThan">
      <formula>$H$15-$H$18</formula>
    </cfRule>
  </conditionalFormatting>
  <printOptions horizontalCentered="1" gridLines="1"/>
  <pageMargins left="0.35416666666666702" right="0.29166666666666702" top="0.88800000000000001" bottom="0.75" header="0.3" footer="0.3"/>
  <pageSetup scale="95" orientation="landscape" r:id="rId1"/>
  <headerFooter differentFirst="1">
    <oddHeader>&amp;A&amp;RPage &amp;P</oddHeader>
  </headerFooter>
  <rowBreaks count="1" manualBreakCount="1">
    <brk id="22" max="7"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72"/>
  <sheetViews>
    <sheetView showGridLines="0" showRowColHeaders="0" topLeftCell="A17" zoomScaleNormal="100" workbookViewId="0">
      <selection activeCell="C63" sqref="C63"/>
    </sheetView>
  </sheetViews>
  <sheetFormatPr defaultColWidth="9.140625" defaultRowHeight="15" x14ac:dyDescent="0.25"/>
  <cols>
    <col min="1" max="1" width="2.140625" style="2" customWidth="1"/>
    <col min="2" max="2" width="3.42578125" style="48" customWidth="1"/>
    <col min="3" max="3" width="60.42578125" style="2" customWidth="1"/>
    <col min="4" max="4" width="20.5703125" style="65" customWidth="1"/>
    <col min="5" max="5" width="9.140625" style="2"/>
    <col min="6" max="6" width="8" style="2" customWidth="1"/>
    <col min="7" max="16384" width="9.140625" style="2"/>
  </cols>
  <sheetData>
    <row r="1" spans="2:8" ht="10.9" customHeight="1" x14ac:dyDescent="0.25"/>
    <row r="2" spans="2:8" ht="19.5" x14ac:dyDescent="0.3">
      <c r="C2" s="153" t="s">
        <v>88</v>
      </c>
      <c r="D2" s="153"/>
    </row>
    <row r="3" spans="2:8" ht="15.75" x14ac:dyDescent="0.25">
      <c r="C3" s="64"/>
    </row>
    <row r="4" spans="2:8" x14ac:dyDescent="0.25">
      <c r="C4" s="49" t="s">
        <v>61</v>
      </c>
      <c r="D4" s="11"/>
    </row>
    <row r="5" spans="2:8" ht="30" customHeight="1" x14ac:dyDescent="0.25">
      <c r="C5" s="174" t="s">
        <v>77</v>
      </c>
      <c r="D5" s="175"/>
      <c r="E5" s="175"/>
      <c r="F5" s="88"/>
      <c r="G5" s="23"/>
      <c r="H5" s="23"/>
    </row>
    <row r="6" spans="2:8" x14ac:dyDescent="0.25">
      <c r="C6" s="176" t="str">
        <f>"There are "&amp;COUNTBLANK(D8:D71)&amp;" questions you have not answered!"</f>
        <v>There are 34 questions you have not answered!</v>
      </c>
      <c r="D6" s="181"/>
      <c r="E6" s="181"/>
      <c r="F6" s="19"/>
      <c r="G6" s="19"/>
      <c r="H6" s="19"/>
    </row>
    <row r="7" spans="2:8" x14ac:dyDescent="0.25">
      <c r="C7" s="63"/>
      <c r="D7" s="66" t="s">
        <v>63</v>
      </c>
      <c r="E7" s="19"/>
      <c r="F7" s="19"/>
      <c r="G7" s="19"/>
      <c r="H7" s="19"/>
    </row>
    <row r="8" spans="2:8" ht="63" x14ac:dyDescent="0.25">
      <c r="B8" s="21" t="s">
        <v>45</v>
      </c>
      <c r="C8" s="67" t="s">
        <v>44</v>
      </c>
      <c r="D8" s="32"/>
    </row>
    <row r="9" spans="2:8" ht="31.5" x14ac:dyDescent="0.25">
      <c r="B9" s="21" t="s">
        <v>46</v>
      </c>
      <c r="C9" s="67" t="s">
        <v>91</v>
      </c>
      <c r="D9" s="7"/>
    </row>
    <row r="10" spans="2:8" ht="31.5" x14ac:dyDescent="0.25">
      <c r="B10" s="21" t="s">
        <v>47</v>
      </c>
      <c r="C10" s="67" t="s">
        <v>89</v>
      </c>
      <c r="D10" s="7"/>
    </row>
    <row r="11" spans="2:8" ht="15.75" thickBot="1" x14ac:dyDescent="0.3">
      <c r="D11" s="66" t="s">
        <v>63</v>
      </c>
    </row>
    <row r="12" spans="2:8" ht="31.5" x14ac:dyDescent="0.25">
      <c r="B12" s="79">
        <v>1</v>
      </c>
      <c r="C12" s="70" t="s">
        <v>190</v>
      </c>
      <c r="D12" s="71" t="s">
        <v>63</v>
      </c>
      <c r="E12" s="72"/>
    </row>
    <row r="13" spans="2:8" ht="26.25" x14ac:dyDescent="0.25">
      <c r="B13" s="80"/>
      <c r="C13" s="73" t="s">
        <v>48</v>
      </c>
      <c r="D13" s="66" t="s">
        <v>63</v>
      </c>
      <c r="E13" s="74"/>
    </row>
    <row r="14" spans="2:8" ht="15.75" x14ac:dyDescent="0.25">
      <c r="B14" s="80"/>
      <c r="C14" s="75" t="s">
        <v>49</v>
      </c>
      <c r="D14" s="87"/>
      <c r="E14" s="74"/>
    </row>
    <row r="15" spans="2:8" ht="15.75" x14ac:dyDescent="0.25">
      <c r="B15" s="80"/>
      <c r="C15" s="76" t="s">
        <v>50</v>
      </c>
      <c r="D15" s="87"/>
      <c r="E15" s="74"/>
    </row>
    <row r="16" spans="2:8" ht="15.75" x14ac:dyDescent="0.25">
      <c r="B16" s="80"/>
      <c r="C16" s="75" t="s">
        <v>51</v>
      </c>
      <c r="D16" s="87"/>
      <c r="E16" s="74"/>
    </row>
    <row r="17" spans="2:5" ht="15.75" x14ac:dyDescent="0.25">
      <c r="B17" s="80"/>
      <c r="C17" s="76" t="s">
        <v>52</v>
      </c>
      <c r="D17" s="87"/>
      <c r="E17" s="74"/>
    </row>
    <row r="18" spans="2:5" x14ac:dyDescent="0.25">
      <c r="B18" s="80"/>
      <c r="C18" s="68" t="s">
        <v>90</v>
      </c>
      <c r="D18" s="69">
        <f>SUM(D14:D17)</f>
        <v>0</v>
      </c>
      <c r="E18" s="85"/>
    </row>
    <row r="19" spans="2:5" ht="15.75" thickBot="1" x14ac:dyDescent="0.3">
      <c r="B19" s="81"/>
      <c r="C19" s="77"/>
      <c r="D19" s="84" t="s">
        <v>63</v>
      </c>
      <c r="E19" s="78"/>
    </row>
    <row r="20" spans="2:5" ht="15.75" thickBot="1" x14ac:dyDescent="0.3">
      <c r="D20" s="54" t="s">
        <v>63</v>
      </c>
    </row>
    <row r="21" spans="2:5" ht="47.25" x14ac:dyDescent="0.25">
      <c r="B21" s="79">
        <v>2</v>
      </c>
      <c r="C21" s="70" t="s">
        <v>191</v>
      </c>
      <c r="D21" s="71" t="s">
        <v>63</v>
      </c>
      <c r="E21" s="72"/>
    </row>
    <row r="22" spans="2:5" ht="26.25" x14ac:dyDescent="0.25">
      <c r="B22" s="80"/>
      <c r="C22" s="73" t="s">
        <v>48</v>
      </c>
      <c r="D22" s="66" t="s">
        <v>63</v>
      </c>
      <c r="E22" s="74"/>
    </row>
    <row r="23" spans="2:5" ht="15.75" x14ac:dyDescent="0.25">
      <c r="B23" s="80"/>
      <c r="C23" s="75" t="s">
        <v>49</v>
      </c>
      <c r="D23" s="87"/>
      <c r="E23" s="74"/>
    </row>
    <row r="24" spans="2:5" ht="15.75" x14ac:dyDescent="0.25">
      <c r="B24" s="80"/>
      <c r="C24" s="76" t="s">
        <v>50</v>
      </c>
      <c r="D24" s="87"/>
      <c r="E24" s="74"/>
    </row>
    <row r="25" spans="2:5" ht="15.75" x14ac:dyDescent="0.25">
      <c r="B25" s="80"/>
      <c r="C25" s="75" t="s">
        <v>51</v>
      </c>
      <c r="D25" s="87"/>
      <c r="E25" s="74"/>
    </row>
    <row r="26" spans="2:5" ht="15.75" x14ac:dyDescent="0.25">
      <c r="B26" s="80"/>
      <c r="C26" s="76" t="s">
        <v>52</v>
      </c>
      <c r="D26" s="87"/>
      <c r="E26" s="74"/>
    </row>
    <row r="27" spans="2:5" x14ac:dyDescent="0.25">
      <c r="B27" s="80"/>
      <c r="C27" s="68" t="s">
        <v>90</v>
      </c>
      <c r="D27" s="69">
        <f>SUM(D23:D26)</f>
        <v>0</v>
      </c>
      <c r="E27" s="74"/>
    </row>
    <row r="28" spans="2:5" ht="15.75" thickBot="1" x14ac:dyDescent="0.3">
      <c r="B28" s="81"/>
      <c r="C28" s="83"/>
      <c r="D28" s="84" t="s">
        <v>63</v>
      </c>
      <c r="E28" s="78"/>
    </row>
    <row r="29" spans="2:5" ht="15.75" thickBot="1" x14ac:dyDescent="0.3">
      <c r="C29" s="68"/>
      <c r="D29" s="66" t="s">
        <v>63</v>
      </c>
    </row>
    <row r="30" spans="2:5" ht="31.5" x14ac:dyDescent="0.25">
      <c r="B30" s="79">
        <v>3</v>
      </c>
      <c r="C30" s="70" t="s">
        <v>53</v>
      </c>
      <c r="D30" s="71" t="s">
        <v>63</v>
      </c>
      <c r="E30" s="72"/>
    </row>
    <row r="31" spans="2:5" ht="26.25" x14ac:dyDescent="0.25">
      <c r="B31" s="80"/>
      <c r="C31" s="73" t="s">
        <v>48</v>
      </c>
      <c r="D31" s="66" t="s">
        <v>63</v>
      </c>
      <c r="E31" s="74"/>
    </row>
    <row r="32" spans="2:5" ht="15.75" x14ac:dyDescent="0.25">
      <c r="B32" s="80"/>
      <c r="C32" s="75" t="s">
        <v>49</v>
      </c>
      <c r="D32" s="87"/>
      <c r="E32" s="74"/>
    </row>
    <row r="33" spans="2:5" ht="15.75" x14ac:dyDescent="0.25">
      <c r="B33" s="80"/>
      <c r="C33" s="76" t="s">
        <v>50</v>
      </c>
      <c r="D33" s="87"/>
      <c r="E33" s="74"/>
    </row>
    <row r="34" spans="2:5" ht="15.75" x14ac:dyDescent="0.25">
      <c r="B34" s="80"/>
      <c r="C34" s="75" t="s">
        <v>51</v>
      </c>
      <c r="D34" s="87"/>
      <c r="E34" s="74"/>
    </row>
    <row r="35" spans="2:5" ht="15.75" x14ac:dyDescent="0.25">
      <c r="B35" s="80"/>
      <c r="C35" s="76" t="s">
        <v>52</v>
      </c>
      <c r="D35" s="87"/>
      <c r="E35" s="74"/>
    </row>
    <row r="36" spans="2:5" x14ac:dyDescent="0.25">
      <c r="B36" s="80"/>
      <c r="C36" s="68" t="s">
        <v>90</v>
      </c>
      <c r="D36" s="69">
        <f>SUM(D32:D35)</f>
        <v>0</v>
      </c>
      <c r="E36" s="74"/>
    </row>
    <row r="37" spans="2:5" ht="15.75" thickBot="1" x14ac:dyDescent="0.3">
      <c r="B37" s="81"/>
      <c r="C37" s="77"/>
      <c r="D37" s="82" t="s">
        <v>63</v>
      </c>
      <c r="E37" s="78"/>
    </row>
    <row r="38" spans="2:5" ht="15.75" thickBot="1" x14ac:dyDescent="0.3">
      <c r="C38" s="68"/>
      <c r="D38" s="66" t="s">
        <v>63</v>
      </c>
    </row>
    <row r="39" spans="2:5" ht="31.5" x14ac:dyDescent="0.25">
      <c r="B39" s="79">
        <v>4</v>
      </c>
      <c r="C39" s="70" t="s">
        <v>54</v>
      </c>
      <c r="D39" s="71" t="s">
        <v>63</v>
      </c>
      <c r="E39" s="72"/>
    </row>
    <row r="40" spans="2:5" ht="26.25" x14ac:dyDescent="0.25">
      <c r="B40" s="80"/>
      <c r="C40" s="73" t="s">
        <v>48</v>
      </c>
      <c r="D40" s="66" t="s">
        <v>63</v>
      </c>
      <c r="E40" s="74"/>
    </row>
    <row r="41" spans="2:5" ht="15.75" x14ac:dyDescent="0.25">
      <c r="B41" s="80"/>
      <c r="C41" s="75" t="s">
        <v>49</v>
      </c>
      <c r="D41" s="87"/>
      <c r="E41" s="74"/>
    </row>
    <row r="42" spans="2:5" ht="15.75" x14ac:dyDescent="0.25">
      <c r="B42" s="80"/>
      <c r="C42" s="76" t="s">
        <v>50</v>
      </c>
      <c r="D42" s="87"/>
      <c r="E42" s="74"/>
    </row>
    <row r="43" spans="2:5" ht="15.75" x14ac:dyDescent="0.25">
      <c r="B43" s="80"/>
      <c r="C43" s="75" t="s">
        <v>51</v>
      </c>
      <c r="D43" s="87"/>
      <c r="E43" s="74"/>
    </row>
    <row r="44" spans="2:5" ht="15.75" x14ac:dyDescent="0.25">
      <c r="B44" s="80"/>
      <c r="C44" s="76" t="s">
        <v>52</v>
      </c>
      <c r="D44" s="87"/>
      <c r="E44" s="74"/>
    </row>
    <row r="45" spans="2:5" x14ac:dyDescent="0.25">
      <c r="B45" s="80"/>
      <c r="C45" s="68" t="s">
        <v>90</v>
      </c>
      <c r="D45" s="69">
        <f>SUM(D41:D44)</f>
        <v>0</v>
      </c>
      <c r="E45" s="74"/>
    </row>
    <row r="46" spans="2:5" ht="15.75" thickBot="1" x14ac:dyDescent="0.3">
      <c r="B46" s="81"/>
      <c r="C46" s="77"/>
      <c r="D46" s="82" t="s">
        <v>63</v>
      </c>
      <c r="E46" s="78"/>
    </row>
    <row r="47" spans="2:5" x14ac:dyDescent="0.25">
      <c r="C47" s="120"/>
      <c r="D47" s="66" t="s">
        <v>63</v>
      </c>
    </row>
    <row r="48" spans="2:5" ht="15.75" thickBot="1" x14ac:dyDescent="0.3">
      <c r="C48" s="68"/>
      <c r="D48" s="66" t="s">
        <v>63</v>
      </c>
    </row>
    <row r="49" spans="2:5" ht="47.25" x14ac:dyDescent="0.25">
      <c r="B49" s="79">
        <v>5</v>
      </c>
      <c r="C49" s="70" t="s">
        <v>55</v>
      </c>
      <c r="D49" s="71" t="s">
        <v>63</v>
      </c>
      <c r="E49" s="72"/>
    </row>
    <row r="50" spans="2:5" ht="26.25" x14ac:dyDescent="0.25">
      <c r="B50" s="80"/>
      <c r="C50" s="73" t="s">
        <v>48</v>
      </c>
      <c r="D50" s="66" t="s">
        <v>63</v>
      </c>
      <c r="E50" s="74"/>
    </row>
    <row r="51" spans="2:5" ht="15.75" x14ac:dyDescent="0.25">
      <c r="B51" s="80"/>
      <c r="C51" s="75" t="s">
        <v>49</v>
      </c>
      <c r="D51" s="87"/>
      <c r="E51" s="74"/>
    </row>
    <row r="52" spans="2:5" ht="15.75" x14ac:dyDescent="0.25">
      <c r="B52" s="80"/>
      <c r="C52" s="76" t="s">
        <v>50</v>
      </c>
      <c r="D52" s="87"/>
      <c r="E52" s="74"/>
    </row>
    <row r="53" spans="2:5" ht="15.75" x14ac:dyDescent="0.25">
      <c r="B53" s="80"/>
      <c r="C53" s="75" t="s">
        <v>51</v>
      </c>
      <c r="D53" s="87"/>
      <c r="E53" s="74"/>
    </row>
    <row r="54" spans="2:5" ht="15.75" x14ac:dyDescent="0.25">
      <c r="B54" s="80"/>
      <c r="C54" s="76" t="s">
        <v>52</v>
      </c>
      <c r="D54" s="87"/>
      <c r="E54" s="74"/>
    </row>
    <row r="55" spans="2:5" x14ac:dyDescent="0.25">
      <c r="B55" s="80"/>
      <c r="C55" s="68" t="s">
        <v>90</v>
      </c>
      <c r="D55" s="69">
        <f>SUM(D51:D54)</f>
        <v>0</v>
      </c>
      <c r="E55" s="74"/>
    </row>
    <row r="56" spans="2:5" ht="15.75" thickBot="1" x14ac:dyDescent="0.3">
      <c r="B56" s="81"/>
      <c r="C56" s="77"/>
      <c r="D56" s="82" t="s">
        <v>63</v>
      </c>
      <c r="E56" s="78"/>
    </row>
    <row r="57" spans="2:5" ht="15.75" thickBot="1" x14ac:dyDescent="0.3">
      <c r="C57" s="68"/>
      <c r="D57" s="66" t="s">
        <v>63</v>
      </c>
    </row>
    <row r="58" spans="2:5" ht="47.25" x14ac:dyDescent="0.25">
      <c r="B58" s="79">
        <v>6</v>
      </c>
      <c r="C58" s="86" t="s">
        <v>205</v>
      </c>
      <c r="D58" s="71" t="s">
        <v>63</v>
      </c>
      <c r="E58" s="72"/>
    </row>
    <row r="59" spans="2:5" ht="26.25" x14ac:dyDescent="0.25">
      <c r="B59" s="80"/>
      <c r="C59" s="73" t="s">
        <v>48</v>
      </c>
      <c r="D59" s="66" t="s">
        <v>63</v>
      </c>
      <c r="E59" s="74"/>
    </row>
    <row r="60" spans="2:5" x14ac:dyDescent="0.25">
      <c r="B60" s="80"/>
      <c r="C60" s="25" t="s">
        <v>56</v>
      </c>
      <c r="D60" s="87"/>
      <c r="E60" s="74"/>
    </row>
    <row r="61" spans="2:5" x14ac:dyDescent="0.25">
      <c r="B61" s="80"/>
      <c r="C61" s="25">
        <v>1</v>
      </c>
      <c r="D61" s="87"/>
      <c r="E61" s="74"/>
    </row>
    <row r="62" spans="2:5" x14ac:dyDescent="0.25">
      <c r="B62" s="80"/>
      <c r="C62" s="25">
        <v>2</v>
      </c>
      <c r="D62" s="87"/>
      <c r="E62" s="74"/>
    </row>
    <row r="63" spans="2:5" x14ac:dyDescent="0.25">
      <c r="B63" s="80"/>
      <c r="C63" s="25">
        <v>3</v>
      </c>
      <c r="D63" s="87"/>
      <c r="E63" s="74"/>
    </row>
    <row r="64" spans="2:5" x14ac:dyDescent="0.25">
      <c r="B64" s="80"/>
      <c r="C64" s="25">
        <v>4</v>
      </c>
      <c r="D64" s="87"/>
      <c r="E64" s="74"/>
    </row>
    <row r="65" spans="2:5" x14ac:dyDescent="0.25">
      <c r="B65" s="80"/>
      <c r="C65" s="25">
        <v>5</v>
      </c>
      <c r="D65" s="87"/>
      <c r="E65" s="74"/>
    </row>
    <row r="66" spans="2:5" x14ac:dyDescent="0.25">
      <c r="B66" s="80"/>
      <c r="C66" s="25">
        <v>6</v>
      </c>
      <c r="D66" s="87"/>
      <c r="E66" s="74"/>
    </row>
    <row r="67" spans="2:5" x14ac:dyDescent="0.25">
      <c r="B67" s="80"/>
      <c r="C67" s="25">
        <v>7</v>
      </c>
      <c r="D67" s="87"/>
      <c r="E67" s="74"/>
    </row>
    <row r="68" spans="2:5" x14ac:dyDescent="0.25">
      <c r="B68" s="80"/>
      <c r="C68" s="25">
        <v>8</v>
      </c>
      <c r="D68" s="87"/>
      <c r="E68" s="74"/>
    </row>
    <row r="69" spans="2:5" x14ac:dyDescent="0.25">
      <c r="B69" s="80"/>
      <c r="C69" s="25">
        <v>9</v>
      </c>
      <c r="D69" s="87"/>
      <c r="E69" s="74"/>
    </row>
    <row r="70" spans="2:5" x14ac:dyDescent="0.25">
      <c r="B70" s="80"/>
      <c r="C70" s="25" t="s">
        <v>57</v>
      </c>
      <c r="D70" s="87"/>
      <c r="E70" s="74"/>
    </row>
    <row r="71" spans="2:5" x14ac:dyDescent="0.25">
      <c r="B71" s="80"/>
      <c r="C71" s="68" t="s">
        <v>90</v>
      </c>
      <c r="D71" s="69">
        <f>SUM(D60:D70)</f>
        <v>0</v>
      </c>
      <c r="E71" s="74"/>
    </row>
    <row r="72" spans="2:5" ht="15.75" thickBot="1" x14ac:dyDescent="0.3">
      <c r="B72" s="81"/>
      <c r="C72" s="83"/>
      <c r="D72" s="84" t="s">
        <v>63</v>
      </c>
      <c r="E72" s="78"/>
    </row>
  </sheetData>
  <sheetProtection algorithmName="SHA-512" hashValue="QqF6VM1vF4OduX56kjVMdS7WRwLzf2UBrNqoFUYRCciILt01XiAJ7VJmvMjqUuwwHCU2vydcq3mWY2PWJPjQAA==" saltValue="FIjcOuAD5fyIPhrscNSb1w==" spinCount="100000" sheet="1" objects="1" scenarios="1"/>
  <mergeCells count="3">
    <mergeCell ref="C2:D2"/>
    <mergeCell ref="C6:E6"/>
    <mergeCell ref="C5:E5"/>
  </mergeCells>
  <conditionalFormatting sqref="C5 C7">
    <cfRule type="cellIs" dxfId="12" priority="15" operator="greaterThan">
      <formula>1</formula>
    </cfRule>
    <cfRule type="cellIs" priority="16" operator="greaterThan">
      <formula>1</formula>
    </cfRule>
  </conditionalFormatting>
  <conditionalFormatting sqref="D18">
    <cfRule type="cellIs" dxfId="11" priority="13" operator="lessThan">
      <formula>1</formula>
    </cfRule>
    <cfRule type="cellIs" dxfId="10" priority="14" operator="greaterThan">
      <formula>1</formula>
    </cfRule>
  </conditionalFormatting>
  <conditionalFormatting sqref="D27">
    <cfRule type="cellIs" dxfId="9" priority="11" operator="lessThan">
      <formula>1</formula>
    </cfRule>
    <cfRule type="cellIs" dxfId="8" priority="12" operator="greaterThan">
      <formula>1</formula>
    </cfRule>
  </conditionalFormatting>
  <conditionalFormatting sqref="D36">
    <cfRule type="cellIs" dxfId="7" priority="9" operator="lessThan">
      <formula>1</formula>
    </cfRule>
    <cfRule type="cellIs" dxfId="6" priority="10" operator="greaterThan">
      <formula>1</formula>
    </cfRule>
  </conditionalFormatting>
  <conditionalFormatting sqref="D45">
    <cfRule type="cellIs" dxfId="5" priority="7" operator="lessThan">
      <formula>1</formula>
    </cfRule>
    <cfRule type="cellIs" dxfId="4" priority="8" operator="greaterThan">
      <formula>1</formula>
    </cfRule>
  </conditionalFormatting>
  <conditionalFormatting sqref="D55">
    <cfRule type="cellIs" dxfId="3" priority="3" operator="lessThan">
      <formula>1</formula>
    </cfRule>
    <cfRule type="cellIs" dxfId="2" priority="4" operator="greaterThan">
      <formula>1</formula>
    </cfRule>
  </conditionalFormatting>
  <conditionalFormatting sqref="D71">
    <cfRule type="cellIs" dxfId="1" priority="1" operator="lessThan">
      <formula>1</formula>
    </cfRule>
    <cfRule type="cellIs" dxfId="0" priority="2" operator="greaterThan">
      <formula>1</formula>
    </cfRule>
  </conditionalFormatting>
  <printOptions horizontalCentered="1" gridLines="1"/>
  <pageMargins left="0.7" right="0.7" top="0.88800000000000001" bottom="0.75" header="0.3" footer="0.3"/>
  <pageSetup scale="83" orientation="portrait" r:id="rId1"/>
  <headerFooter differentFirst="1">
    <oddHeader>&amp;A&amp;RPage &amp;P</oddHeader>
  </headerFooter>
  <rowBreaks count="1" manualBreakCount="1">
    <brk id="37"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L23"/>
  <sheetViews>
    <sheetView topLeftCell="A6" zoomScaleNormal="100" zoomScaleSheetLayoutView="100" workbookViewId="0">
      <selection activeCell="I21" sqref="I21"/>
    </sheetView>
  </sheetViews>
  <sheetFormatPr defaultColWidth="9.140625" defaultRowHeight="15" x14ac:dyDescent="0.25"/>
  <cols>
    <col min="1" max="2" width="2.85546875" style="2" customWidth="1"/>
    <col min="3" max="3" width="10.85546875" style="2" customWidth="1"/>
    <col min="4" max="5" width="9.140625" style="2"/>
    <col min="6" max="6" width="9.140625" style="2" customWidth="1"/>
    <col min="7" max="7" width="3.85546875" style="2" customWidth="1"/>
    <col min="8" max="8" width="9.140625" style="2"/>
    <col min="9" max="9" width="7.42578125" style="2" customWidth="1"/>
    <col min="10" max="10" width="9.140625" style="2"/>
    <col min="11" max="11" width="8.140625" style="2" customWidth="1"/>
    <col min="12" max="12" width="11.140625" style="2" customWidth="1"/>
    <col min="13" max="16384" width="9.140625" style="2"/>
  </cols>
  <sheetData>
    <row r="1" spans="2:12" ht="15.75" x14ac:dyDescent="0.25">
      <c r="E1" s="95" t="s">
        <v>98</v>
      </c>
      <c r="F1" s="23"/>
      <c r="G1" s="23"/>
      <c r="H1" s="23"/>
      <c r="I1" s="23"/>
    </row>
    <row r="2" spans="2:12" ht="15.75" x14ac:dyDescent="0.25">
      <c r="E2" s="95" t="s">
        <v>93</v>
      </c>
      <c r="F2" s="23"/>
      <c r="G2" s="23"/>
      <c r="H2" s="23"/>
      <c r="I2" s="23"/>
    </row>
    <row r="3" spans="2:12" ht="15.75" x14ac:dyDescent="0.25">
      <c r="C3" s="64"/>
    </row>
    <row r="4" spans="2:12" ht="15.75" x14ac:dyDescent="0.25">
      <c r="C4" s="64"/>
    </row>
    <row r="5" spans="2:12" ht="15.75" x14ac:dyDescent="0.25">
      <c r="C5" s="64"/>
    </row>
    <row r="6" spans="2:12" ht="15.75" x14ac:dyDescent="0.25">
      <c r="C6" s="64"/>
    </row>
    <row r="7" spans="2:12" ht="15.75" x14ac:dyDescent="0.25">
      <c r="C7" s="64"/>
    </row>
    <row r="8" spans="2:12" ht="15.75" x14ac:dyDescent="0.25">
      <c r="B8" s="97" t="s">
        <v>99</v>
      </c>
      <c r="C8" s="99"/>
      <c r="D8" s="99"/>
      <c r="E8" s="99"/>
      <c r="F8" s="99"/>
      <c r="G8" s="97" t="s">
        <v>100</v>
      </c>
      <c r="H8" s="99"/>
      <c r="I8" s="99"/>
      <c r="J8" s="99"/>
      <c r="K8" s="99"/>
      <c r="L8" s="97" t="s">
        <v>101</v>
      </c>
    </row>
    <row r="9" spans="2:12" ht="15.75" x14ac:dyDescent="0.25">
      <c r="D9" s="96" t="s">
        <v>94</v>
      </c>
      <c r="I9" s="96" t="s">
        <v>95</v>
      </c>
    </row>
    <row r="10" spans="2:12" ht="15.75" x14ac:dyDescent="0.25">
      <c r="C10" s="96"/>
    </row>
    <row r="11" spans="2:12" ht="15.75" x14ac:dyDescent="0.25">
      <c r="B11" s="100"/>
      <c r="C11" s="100"/>
      <c r="D11" s="100"/>
      <c r="E11" s="100"/>
      <c r="F11" s="100"/>
      <c r="G11" s="100"/>
      <c r="H11" s="100"/>
      <c r="I11" s="101" t="s">
        <v>102</v>
      </c>
    </row>
    <row r="12" spans="2:12" ht="15.75" x14ac:dyDescent="0.25">
      <c r="E12" s="96" t="s">
        <v>96</v>
      </c>
    </row>
    <row r="13" spans="2:12" ht="15.75" x14ac:dyDescent="0.25">
      <c r="C13" s="96"/>
    </row>
    <row r="14" spans="2:12" s="23" customFormat="1" ht="15.75" x14ac:dyDescent="0.25">
      <c r="B14" s="97" t="s">
        <v>103</v>
      </c>
    </row>
    <row r="15" spans="2:12" s="23" customFormat="1" ht="15.75" x14ac:dyDescent="0.25">
      <c r="B15" s="97" t="s">
        <v>106</v>
      </c>
    </row>
    <row r="16" spans="2:12" ht="15.75" x14ac:dyDescent="0.25">
      <c r="B16" s="98" t="s">
        <v>104</v>
      </c>
    </row>
    <row r="17" spans="3:11" ht="15.75" x14ac:dyDescent="0.25">
      <c r="C17" s="96"/>
    </row>
    <row r="18" spans="3:11" ht="15.75" x14ac:dyDescent="0.25">
      <c r="H18" s="100"/>
      <c r="I18" s="102"/>
      <c r="J18" s="103"/>
      <c r="K18" s="102"/>
    </row>
    <row r="19" spans="3:11" ht="15.75" x14ac:dyDescent="0.25">
      <c r="H19" s="96" t="s">
        <v>97</v>
      </c>
    </row>
    <row r="20" spans="3:11" ht="15.75" x14ac:dyDescent="0.25">
      <c r="C20" s="96"/>
    </row>
    <row r="21" spans="3:11" ht="15.75" x14ac:dyDescent="0.25">
      <c r="H21" s="100"/>
      <c r="I21" s="100"/>
      <c r="J21" s="103"/>
      <c r="K21" s="100"/>
    </row>
    <row r="22" spans="3:11" ht="15.75" x14ac:dyDescent="0.25">
      <c r="H22" s="96" t="s">
        <v>105</v>
      </c>
    </row>
    <row r="23" spans="3:11" ht="15.75" x14ac:dyDescent="0.25">
      <c r="C23" s="96"/>
    </row>
  </sheetData>
  <sheetProtection algorithmName="SHA-512" hashValue="c7o+rlo8UTaYVtwK4adGLQePwVCsQxMFvlgfkRIIAj8j3fKGH4Cox5iDIqwd0ZsF5oj7R1In9OPJM8Km9xIydQ==" saltValue="/hPLwI0NTrGx5htPLoDCkg==" spinCount="100000" sheet="1" objects="1" scenarios="1"/>
  <pageMargins left="0.7" right="0.7" top="0.75" bottom="0.7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 for Survey</vt:lpstr>
      <vt:lpstr>HEDIS Medical</vt:lpstr>
      <vt:lpstr>HEDIS MHSA</vt:lpstr>
      <vt:lpstr>Claims Data &amp; MLR</vt:lpstr>
      <vt:lpstr>Actuarial Analysis Summary</vt:lpstr>
      <vt:lpstr>Behavioral Health UR Stats</vt:lpstr>
      <vt:lpstr>Satisfaction Survey</vt:lpstr>
      <vt:lpstr>Certification</vt:lpstr>
      <vt:lpstr>'Behavioral Health UR Stats'!Print_Area</vt:lpstr>
      <vt:lpstr>Certification!Print_Area</vt:lpstr>
      <vt:lpstr>'Claims Data &amp; MLR'!Print_Area</vt:lpstr>
      <vt:lpstr>'HEDIS Medical'!Print_Area</vt:lpstr>
      <vt:lpstr>'HEDIS MHSA'!Print_Area</vt:lpstr>
      <vt:lpstr>'Instructions for Survey'!Print_Area</vt:lpstr>
      <vt:lpstr>'Satisfaction Survey'!Print_Area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Huynh, Anh</cp:lastModifiedBy>
  <cp:lastPrinted>2024-02-09T18:11:14Z</cp:lastPrinted>
  <dcterms:created xsi:type="dcterms:W3CDTF">2018-03-05T14:53:57Z</dcterms:created>
  <dcterms:modified xsi:type="dcterms:W3CDTF">2025-04-23T18:14:49Z</dcterms:modified>
</cp:coreProperties>
</file>